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'Arkusz1'!$A$1:$H$84</definedName>
  </definedNames>
  <calcPr fullCalcOnLoad="1"/>
</workbook>
</file>

<file path=xl/sharedStrings.xml><?xml version="1.0" encoding="utf-8"?>
<sst xmlns="http://schemas.openxmlformats.org/spreadsheetml/2006/main" count="153" uniqueCount="70">
  <si>
    <t>DZIAŁ</t>
  </si>
  <si>
    <t>NAZWA SOŁECTWA</t>
  </si>
  <si>
    <t>KWOTA</t>
  </si>
  <si>
    <t>BIAŁA PANIEŃSKA</t>
  </si>
  <si>
    <t>BRONIKI</t>
  </si>
  <si>
    <t>FRANKI</t>
  </si>
  <si>
    <t>GROCHOWY</t>
  </si>
  <si>
    <t>GLINY</t>
  </si>
  <si>
    <t>JAROSZEWICE GRODZIECKIE</t>
  </si>
  <si>
    <t>UTWARDZANIE ZATOCZKI</t>
  </si>
  <si>
    <t>LUBINY</t>
  </si>
  <si>
    <t>MODLIBOGOWICE</t>
  </si>
  <si>
    <t>ZAKUP KOSTKI CHODNIKOWEJ</t>
  </si>
  <si>
    <t>ROZALIN</t>
  </si>
  <si>
    <t>RYBIE</t>
  </si>
  <si>
    <t>SIĄSZYCE III</t>
  </si>
  <si>
    <t>WARDĘŻYN</t>
  </si>
  <si>
    <t xml:space="preserve">ZAKUP KOSTKI </t>
  </si>
  <si>
    <t xml:space="preserve">ZOSINKI </t>
  </si>
  <si>
    <t>WOLA RYCHWALSKA</t>
  </si>
  <si>
    <t>CZYŻEW</t>
  </si>
  <si>
    <t>DĄBROSZYN</t>
  </si>
  <si>
    <t>ŚWIĘCIA</t>
  </si>
  <si>
    <t>KUCHARY KOŚCIELNE</t>
  </si>
  <si>
    <t>JAROSZEWICE RYCHWALSKIE</t>
  </si>
  <si>
    <t>REMONT DOMU KULTURY</t>
  </si>
  <si>
    <t>ZŁOTKOWY</t>
  </si>
  <si>
    <t>KUCHARY BOROWE</t>
  </si>
  <si>
    <t>GRABOWA</t>
  </si>
  <si>
    <t>BUDOWA ALTANKI PRZY BOISKU</t>
  </si>
  <si>
    <t>SIĄSZYCE</t>
  </si>
  <si>
    <t>POŁOŻENIE KOSTKI</t>
  </si>
  <si>
    <t xml:space="preserve"> </t>
  </si>
  <si>
    <t>RAZEM</t>
  </si>
  <si>
    <t>ROZDZ.</t>
  </si>
  <si>
    <t>PARAGR.</t>
  </si>
  <si>
    <t>NAZWA ZADANIA</t>
  </si>
  <si>
    <t>PLAN</t>
  </si>
  <si>
    <t>WYNAJEM RÓWNIARKI</t>
  </si>
  <si>
    <t xml:space="preserve">  </t>
  </si>
  <si>
    <t>Drogi gminne</t>
  </si>
  <si>
    <t>Ochotnicze straże pożarne</t>
  </si>
  <si>
    <t>Szkoły podstawowe</t>
  </si>
  <si>
    <t>Pozostała działalność</t>
  </si>
  <si>
    <t>Świetlice i domy kultury</t>
  </si>
  <si>
    <t>ZAKUP KOSTKI</t>
  </si>
  <si>
    <t>ZAKUP MATERIAŁÓW DO NAPRAWY DROGI</t>
  </si>
  <si>
    <t>OKOPANIE DROGI</t>
  </si>
  <si>
    <t>UTWARDZENIE ZATOCZKI</t>
  </si>
  <si>
    <t>WYNAJEM SPRZETU</t>
  </si>
  <si>
    <t>ZAPROJEKTOWANIE I POŁOŻENIE KOSTKI</t>
  </si>
  <si>
    <t>OCIEPLENIE GARAŻU</t>
  </si>
  <si>
    <t>DOPOSAŻENIE WOZU BOJOWEGO I ZAKUP SPRZĘTU</t>
  </si>
  <si>
    <t>ZAKOPANIE BASENU P/POŻ</t>
  </si>
  <si>
    <t xml:space="preserve">SIĄSZYCE  </t>
  </si>
  <si>
    <t>REMONT BOISKA WRAZ Z OGRODZENIEM</t>
  </si>
  <si>
    <t>WYPOSAŻENIE DOMU KULTURY</t>
  </si>
  <si>
    <t>MATERIAŁY DO REMONTU</t>
  </si>
  <si>
    <t>USŁUGI</t>
  </si>
  <si>
    <t>ZAKUP MATERIAŁÓW NA OBIEKT SPORTOWO-REKREACYJNY</t>
  </si>
  <si>
    <t>ZAKUP SPRZĘTU SPORTOWEGO</t>
  </si>
  <si>
    <t>ZAKUP USŁUG NA OBIEKT SPORTOWO-REKREACYJNY</t>
  </si>
  <si>
    <t>PRACE PRZY BOISKU SPORTOWYM</t>
  </si>
  <si>
    <t>USŁUGA PRZY REMONCIE BOISKA</t>
  </si>
  <si>
    <t>010</t>
  </si>
  <si>
    <t>01095</t>
  </si>
  <si>
    <t>Rolnictwo i łowiectwo</t>
  </si>
  <si>
    <t>BUDOWA ALTANKI PRZY BOISKU ZAGOSPODAROWANIE PRZESTRZENI WIEJSKIEJ W M. GRABOWA</t>
  </si>
  <si>
    <t>Wykonanie 30.06.2011 r.</t>
  </si>
  <si>
    <t>WYKONANIE WYDATKÓW NA PRZEDSIĘWZIĘCIA REALIZOWANE W RAMACH FUNDUSZU SOŁECKIEGO W I PÓŁROCZU  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</si>
</sst>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4" fontId="0" fillId="0" borderId="0" xfId="18" applyAlignment="1">
      <alignment/>
    </xf>
    <xf numFmtId="44" fontId="1" fillId="0" borderId="0" xfId="18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18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4" fontId="5" fillId="0" borderId="5" xfId="18" applyFont="1" applyBorder="1" applyAlignment="1">
      <alignment/>
    </xf>
    <xf numFmtId="44" fontId="5" fillId="0" borderId="1" xfId="0" applyNumberFormat="1" applyFont="1" applyBorder="1" applyAlignment="1">
      <alignment/>
    </xf>
    <xf numFmtId="44" fontId="5" fillId="0" borderId="0" xfId="18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4" fontId="7" fillId="0" borderId="3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/>
    </xf>
    <xf numFmtId="44" fontId="8" fillId="0" borderId="1" xfId="18" applyFont="1" applyBorder="1" applyAlignment="1">
      <alignment/>
    </xf>
    <xf numFmtId="44" fontId="8" fillId="0" borderId="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4" fontId="5" fillId="0" borderId="14" xfId="18" applyFont="1" applyBorder="1" applyAlignment="1">
      <alignment/>
    </xf>
    <xf numFmtId="0" fontId="8" fillId="0" borderId="15" xfId="0" applyFont="1" applyBorder="1" applyAlignment="1">
      <alignment wrapText="1"/>
    </xf>
    <xf numFmtId="44" fontId="8" fillId="0" borderId="13" xfId="18" applyFont="1" applyBorder="1" applyAlignment="1">
      <alignment/>
    </xf>
    <xf numFmtId="44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44" fontId="8" fillId="0" borderId="18" xfId="18" applyFont="1" applyBorder="1" applyAlignment="1">
      <alignment/>
    </xf>
    <xf numFmtId="44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44" fontId="8" fillId="0" borderId="2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4" fontId="8" fillId="0" borderId="23" xfId="18" applyFont="1" applyBorder="1" applyAlignment="1">
      <alignment/>
    </xf>
    <xf numFmtId="44" fontId="8" fillId="0" borderId="24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44" fontId="8" fillId="0" borderId="14" xfId="18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44" fontId="8" fillId="0" borderId="0" xfId="18" applyFont="1" applyBorder="1" applyAlignment="1">
      <alignment/>
    </xf>
    <xf numFmtId="0" fontId="5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7" xfId="0" applyFont="1" applyBorder="1" applyAlignment="1">
      <alignment/>
    </xf>
    <xf numFmtId="44" fontId="8" fillId="0" borderId="28" xfId="0" applyNumberFormat="1" applyFont="1" applyBorder="1" applyAlignment="1">
      <alignment/>
    </xf>
    <xf numFmtId="0" fontId="8" fillId="0" borderId="22" xfId="0" applyFont="1" applyBorder="1" applyAlignment="1">
      <alignment/>
    </xf>
    <xf numFmtId="44" fontId="8" fillId="0" borderId="10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44" fontId="8" fillId="0" borderId="0" xfId="18" applyFont="1" applyBorder="1" applyAlignment="1">
      <alignment horizontal="left"/>
    </xf>
    <xf numFmtId="44" fontId="8" fillId="0" borderId="1" xfId="0" applyNumberFormat="1" applyFont="1" applyBorder="1" applyAlignment="1">
      <alignment horizontal="right"/>
    </xf>
    <xf numFmtId="44" fontId="8" fillId="0" borderId="24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25" xfId="0" applyFont="1" applyBorder="1" applyAlignment="1">
      <alignment horizontal="left" vertical="distributed"/>
    </xf>
    <xf numFmtId="0" fontId="8" fillId="0" borderId="30" xfId="0" applyFont="1" applyBorder="1" applyAlignment="1">
      <alignment horizontal="left" vertical="distributed"/>
    </xf>
    <xf numFmtId="49" fontId="5" fillId="2" borderId="1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5" fillId="2" borderId="0" xfId="18" applyFont="1" applyFill="1" applyBorder="1" applyAlignment="1">
      <alignment/>
    </xf>
    <xf numFmtId="4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44" fontId="5" fillId="2" borderId="5" xfId="18" applyFont="1" applyFill="1" applyBorder="1" applyAlignment="1">
      <alignment/>
    </xf>
    <xf numFmtId="0" fontId="5" fillId="2" borderId="1" xfId="0" applyFont="1" applyFill="1" applyBorder="1" applyAlignment="1">
      <alignment/>
    </xf>
    <xf numFmtId="44" fontId="5" fillId="2" borderId="14" xfId="18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44" fontId="7" fillId="2" borderId="3" xfId="0" applyNumberFormat="1" applyFont="1" applyFill="1" applyBorder="1" applyAlignment="1">
      <alignment/>
    </xf>
    <xf numFmtId="44" fontId="7" fillId="2" borderId="28" xfId="0" applyNumberFormat="1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4" fontId="8" fillId="2" borderId="14" xfId="18" applyFont="1" applyFill="1" applyBorder="1" applyAlignment="1">
      <alignment/>
    </xf>
    <xf numFmtId="0" fontId="8" fillId="2" borderId="1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4" fontId="5" fillId="2" borderId="23" xfId="18" applyFont="1" applyFill="1" applyBorder="1" applyAlignment="1">
      <alignment/>
    </xf>
    <xf numFmtId="44" fontId="7" fillId="2" borderId="25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4" fontId="5" fillId="3" borderId="7" xfId="18" applyFont="1" applyFill="1" applyBorder="1" applyAlignment="1">
      <alignment/>
    </xf>
    <xf numFmtId="44" fontId="5" fillId="3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5" fillId="3" borderId="27" xfId="18" applyFont="1" applyFill="1" applyBorder="1" applyAlignment="1">
      <alignment/>
    </xf>
    <xf numFmtId="44" fontId="5" fillId="3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workbookViewId="0" topLeftCell="E1">
      <selection activeCell="D78" sqref="D78"/>
    </sheetView>
  </sheetViews>
  <sheetFormatPr defaultColWidth="9.00390625" defaultRowHeight="12.75"/>
  <cols>
    <col min="1" max="1" width="9.625" style="0" customWidth="1"/>
    <col min="2" max="2" width="10.75390625" style="0" customWidth="1"/>
    <col min="3" max="3" width="12.25390625" style="0" customWidth="1"/>
    <col min="4" max="4" width="44.375" style="0" customWidth="1"/>
    <col min="5" max="5" width="53.625" style="0" customWidth="1"/>
    <col min="6" max="6" width="0.12890625" style="1" hidden="1" customWidth="1"/>
    <col min="7" max="7" width="25.00390625" style="0" customWidth="1"/>
    <col min="8" max="8" width="27.00390625" style="0" customWidth="1"/>
  </cols>
  <sheetData>
    <row r="1" spans="5:7" ht="0.75" customHeight="1">
      <c r="E1" s="3" t="s">
        <v>32</v>
      </c>
      <c r="G1" t="s">
        <v>32</v>
      </c>
    </row>
    <row r="2" ht="12.75" hidden="1">
      <c r="G2" t="s">
        <v>32</v>
      </c>
    </row>
    <row r="3" spans="3:7" ht="12.75" hidden="1">
      <c r="C3" s="4"/>
      <c r="G3" t="s">
        <v>32</v>
      </c>
    </row>
    <row r="4" ht="12.75" hidden="1">
      <c r="G4" t="s">
        <v>32</v>
      </c>
    </row>
    <row r="5" spans="1:8" ht="14.25" customHeight="1">
      <c r="A5" s="65" t="s">
        <v>69</v>
      </c>
      <c r="B5" s="65"/>
      <c r="C5" s="65"/>
      <c r="D5" s="65"/>
      <c r="E5" s="65"/>
      <c r="F5" s="65"/>
      <c r="G5" s="65"/>
      <c r="H5" s="5"/>
    </row>
    <row r="6" spans="1:8" ht="11.25" customHeight="1" thickBot="1">
      <c r="A6" s="6"/>
      <c r="B6" s="6"/>
      <c r="C6" s="6"/>
      <c r="D6" s="6"/>
      <c r="E6" s="6"/>
      <c r="F6" s="7"/>
      <c r="G6" s="5"/>
      <c r="H6" s="5"/>
    </row>
    <row r="7" spans="1:8" ht="24" customHeight="1" thickBot="1">
      <c r="A7" s="8" t="s">
        <v>0</v>
      </c>
      <c r="B7" s="9" t="s">
        <v>34</v>
      </c>
      <c r="C7" s="8" t="s">
        <v>35</v>
      </c>
      <c r="D7" s="10" t="s">
        <v>1</v>
      </c>
      <c r="E7" s="11" t="s">
        <v>36</v>
      </c>
      <c r="F7" s="12" t="s">
        <v>2</v>
      </c>
      <c r="G7" s="13" t="s">
        <v>37</v>
      </c>
      <c r="H7" s="13" t="s">
        <v>68</v>
      </c>
    </row>
    <row r="8" spans="1:8" ht="18" customHeight="1" thickBot="1">
      <c r="A8" s="68" t="s">
        <v>64</v>
      </c>
      <c r="B8" s="68" t="s">
        <v>65</v>
      </c>
      <c r="C8" s="69" t="s">
        <v>66</v>
      </c>
      <c r="D8" s="70"/>
      <c r="E8" s="71"/>
      <c r="F8" s="72" t="e">
        <f>SUM(F27,#REF!)</f>
        <v>#REF!</v>
      </c>
      <c r="G8" s="73">
        <f>SUM(G9)</f>
        <v>3000</v>
      </c>
      <c r="H8" s="73">
        <f>SUM(H9)</f>
        <v>0</v>
      </c>
    </row>
    <row r="9" spans="1:8" ht="18" customHeight="1" thickBot="1">
      <c r="A9" s="15"/>
      <c r="B9" s="16"/>
      <c r="C9" s="80">
        <v>6050</v>
      </c>
      <c r="D9" s="69"/>
      <c r="E9" s="76"/>
      <c r="F9" s="77"/>
      <c r="G9" s="81">
        <f>SUM(G10)</f>
        <v>3000</v>
      </c>
      <c r="H9" s="81">
        <f>SUM(H10)</f>
        <v>0</v>
      </c>
    </row>
    <row r="10" spans="1:8" ht="33.75" customHeight="1" thickBot="1">
      <c r="A10" s="18"/>
      <c r="B10" s="19"/>
      <c r="C10" s="20" t="s">
        <v>32</v>
      </c>
      <c r="D10" s="21" t="s">
        <v>28</v>
      </c>
      <c r="E10" s="38" t="s">
        <v>67</v>
      </c>
      <c r="F10" s="22">
        <v>12485.19</v>
      </c>
      <c r="G10" s="23">
        <v>3000</v>
      </c>
      <c r="H10" s="23">
        <v>0</v>
      </c>
    </row>
    <row r="11" spans="1:8" ht="21" customHeight="1" thickBot="1">
      <c r="A11" s="74">
        <v>600</v>
      </c>
      <c r="B11" s="74">
        <v>60016</v>
      </c>
      <c r="C11" s="69" t="s">
        <v>40</v>
      </c>
      <c r="D11" s="70"/>
      <c r="E11" s="71"/>
      <c r="F11" s="72" t="e">
        <f>SUM(F31,#REF!)</f>
        <v>#REF!</v>
      </c>
      <c r="G11" s="73">
        <f>SUM(G12,G31)</f>
        <v>180990</v>
      </c>
      <c r="H11" s="73">
        <f>SUM(H12,H31)</f>
        <v>121477.51000000001</v>
      </c>
    </row>
    <row r="12" spans="1:8" ht="21" customHeight="1" thickBot="1">
      <c r="A12" s="15"/>
      <c r="B12" s="16"/>
      <c r="C12" s="80">
        <v>4210</v>
      </c>
      <c r="D12" s="69"/>
      <c r="E12" s="76"/>
      <c r="F12" s="77"/>
      <c r="G12" s="81">
        <f>SUM(G13:G30)</f>
        <v>148102</v>
      </c>
      <c r="H12" s="81">
        <f>SUM(H13:H30)</f>
        <v>105953.01000000001</v>
      </c>
    </row>
    <row r="13" spans="1:8" ht="21" customHeight="1" thickBot="1">
      <c r="A13" s="18"/>
      <c r="B13" s="19"/>
      <c r="C13" s="20" t="s">
        <v>32</v>
      </c>
      <c r="D13" s="21" t="s">
        <v>3</v>
      </c>
      <c r="E13" s="21" t="s">
        <v>46</v>
      </c>
      <c r="F13" s="22">
        <v>12485.19</v>
      </c>
      <c r="G13" s="23">
        <v>11000</v>
      </c>
      <c r="H13" s="23">
        <v>11000</v>
      </c>
    </row>
    <row r="14" spans="1:8" ht="23.25" customHeight="1" thickBot="1">
      <c r="A14" s="18"/>
      <c r="B14" s="19"/>
      <c r="C14" s="24"/>
      <c r="D14" s="21" t="s">
        <v>4</v>
      </c>
      <c r="E14" s="21" t="s">
        <v>46</v>
      </c>
      <c r="F14" s="22">
        <v>5000</v>
      </c>
      <c r="G14" s="23">
        <v>4225</v>
      </c>
      <c r="H14" s="23">
        <v>4225</v>
      </c>
    </row>
    <row r="15" spans="1:8" ht="18.75" customHeight="1" thickBot="1">
      <c r="A15" s="18"/>
      <c r="B15" s="19"/>
      <c r="C15" s="24"/>
      <c r="D15" s="21" t="s">
        <v>5</v>
      </c>
      <c r="E15" s="21" t="s">
        <v>46</v>
      </c>
      <c r="F15" s="22">
        <v>7765.18</v>
      </c>
      <c r="G15" s="23">
        <v>7500</v>
      </c>
      <c r="H15" s="23">
        <v>7500</v>
      </c>
    </row>
    <row r="16" spans="1:8" ht="18.75" customHeight="1" thickBot="1">
      <c r="A16" s="18"/>
      <c r="B16" s="19"/>
      <c r="C16" s="24"/>
      <c r="D16" s="21" t="s">
        <v>6</v>
      </c>
      <c r="E16" s="21" t="s">
        <v>46</v>
      </c>
      <c r="F16" s="22">
        <v>8000</v>
      </c>
      <c r="G16" s="23">
        <v>8000</v>
      </c>
      <c r="H16" s="23">
        <v>8000</v>
      </c>
    </row>
    <row r="17" spans="1:8" ht="18" customHeight="1" thickBot="1">
      <c r="A17" s="18"/>
      <c r="B17" s="19"/>
      <c r="C17" s="24"/>
      <c r="D17" s="21" t="s">
        <v>23</v>
      </c>
      <c r="E17" s="21" t="s">
        <v>46</v>
      </c>
      <c r="F17" s="22">
        <v>1700</v>
      </c>
      <c r="G17" s="23">
        <v>1700</v>
      </c>
      <c r="H17" s="23">
        <v>1700</v>
      </c>
    </row>
    <row r="18" spans="1:8" ht="17.25" customHeight="1" thickBot="1">
      <c r="A18" s="18"/>
      <c r="B18" s="19"/>
      <c r="C18" s="24"/>
      <c r="D18" s="21" t="s">
        <v>7</v>
      </c>
      <c r="E18" s="21" t="s">
        <v>46</v>
      </c>
      <c r="F18" s="22">
        <v>11800.03</v>
      </c>
      <c r="G18" s="23">
        <v>10000</v>
      </c>
      <c r="H18" s="23">
        <v>10000</v>
      </c>
    </row>
    <row r="19" spans="1:8" ht="18" customHeight="1" thickBot="1">
      <c r="A19" s="18"/>
      <c r="B19" s="19"/>
      <c r="C19" s="24"/>
      <c r="D19" s="21" t="s">
        <v>8</v>
      </c>
      <c r="E19" s="21" t="s">
        <v>9</v>
      </c>
      <c r="F19" s="22" t="s">
        <v>32</v>
      </c>
      <c r="G19" s="23">
        <v>7000</v>
      </c>
      <c r="H19" s="23">
        <v>5595.01</v>
      </c>
    </row>
    <row r="20" spans="1:8" ht="19.5" customHeight="1" thickBot="1">
      <c r="A20" s="18"/>
      <c r="B20" s="19"/>
      <c r="C20" s="24"/>
      <c r="D20" s="21" t="s">
        <v>10</v>
      </c>
      <c r="E20" s="21" t="s">
        <v>46</v>
      </c>
      <c r="F20" s="22">
        <v>8856.36</v>
      </c>
      <c r="G20" s="23">
        <v>7500</v>
      </c>
      <c r="H20" s="23">
        <v>7500</v>
      </c>
    </row>
    <row r="21" spans="1:8" ht="18.75" customHeight="1" thickBot="1">
      <c r="A21" s="18"/>
      <c r="B21" s="19"/>
      <c r="C21" s="24"/>
      <c r="D21" s="21" t="s">
        <v>21</v>
      </c>
      <c r="E21" s="21" t="s">
        <v>12</v>
      </c>
      <c r="F21" s="22" t="s">
        <v>32</v>
      </c>
      <c r="G21" s="23">
        <v>10000</v>
      </c>
      <c r="H21" s="23">
        <v>0</v>
      </c>
    </row>
    <row r="22" spans="1:8" ht="17.25" customHeight="1" thickBot="1">
      <c r="A22" s="18"/>
      <c r="B22" s="19"/>
      <c r="C22" s="24"/>
      <c r="D22" s="21" t="s">
        <v>13</v>
      </c>
      <c r="E22" s="21" t="s">
        <v>12</v>
      </c>
      <c r="F22" s="22">
        <v>11673.14</v>
      </c>
      <c r="G22" s="23">
        <v>11744</v>
      </c>
      <c r="H22" s="23">
        <v>0</v>
      </c>
    </row>
    <row r="23" spans="1:8" ht="19.5" customHeight="1" thickBot="1">
      <c r="A23" s="18"/>
      <c r="B23" s="19"/>
      <c r="C23" s="24"/>
      <c r="D23" s="21" t="s">
        <v>14</v>
      </c>
      <c r="E23" s="21" t="s">
        <v>46</v>
      </c>
      <c r="F23" s="22">
        <v>8348.84</v>
      </c>
      <c r="G23" s="23">
        <v>7000</v>
      </c>
      <c r="H23" s="23">
        <v>7000</v>
      </c>
    </row>
    <row r="24" spans="1:8" ht="19.5" customHeight="1" thickBot="1">
      <c r="A24" s="18"/>
      <c r="B24" s="19"/>
      <c r="C24" s="24"/>
      <c r="D24" s="21" t="s">
        <v>22</v>
      </c>
      <c r="E24" s="21" t="s">
        <v>17</v>
      </c>
      <c r="F24" s="22"/>
      <c r="G24" s="23">
        <v>9000</v>
      </c>
      <c r="H24" s="23">
        <v>0</v>
      </c>
    </row>
    <row r="25" spans="1:8" ht="19.5" customHeight="1" thickBot="1">
      <c r="A25" s="18"/>
      <c r="B25" s="19"/>
      <c r="C25" s="24"/>
      <c r="D25" s="21" t="s">
        <v>15</v>
      </c>
      <c r="E25" s="8" t="s">
        <v>45</v>
      </c>
      <c r="F25" s="22">
        <v>12485.19</v>
      </c>
      <c r="G25" s="23">
        <v>12433</v>
      </c>
      <c r="H25" s="23">
        <v>2433</v>
      </c>
    </row>
    <row r="26" spans="1:8" ht="18" customHeight="1" thickBot="1">
      <c r="A26" s="18"/>
      <c r="B26" s="19"/>
      <c r="C26" s="24"/>
      <c r="D26" s="21" t="s">
        <v>26</v>
      </c>
      <c r="E26" s="21" t="s">
        <v>46</v>
      </c>
      <c r="F26" s="22">
        <v>10074.43</v>
      </c>
      <c r="G26" s="23">
        <v>10000</v>
      </c>
      <c r="H26" s="23">
        <v>10000</v>
      </c>
    </row>
    <row r="27" spans="1:8" ht="17.25" customHeight="1" thickBot="1">
      <c r="A27" s="18"/>
      <c r="B27" s="19"/>
      <c r="C27" s="24"/>
      <c r="D27" s="21" t="s">
        <v>18</v>
      </c>
      <c r="E27" s="21" t="s">
        <v>46</v>
      </c>
      <c r="F27" s="22">
        <v>11013.36</v>
      </c>
      <c r="G27" s="23">
        <v>9500</v>
      </c>
      <c r="H27" s="23">
        <v>9500</v>
      </c>
    </row>
    <row r="28" spans="1:8" ht="17.25" customHeight="1" thickBot="1">
      <c r="A28" s="18"/>
      <c r="B28" s="19"/>
      <c r="C28" s="24"/>
      <c r="D28" s="21" t="s">
        <v>20</v>
      </c>
      <c r="E28" s="21" t="s">
        <v>46</v>
      </c>
      <c r="F28" s="22"/>
      <c r="G28" s="23">
        <v>10000</v>
      </c>
      <c r="H28" s="23">
        <v>10000</v>
      </c>
    </row>
    <row r="29" spans="1:8" ht="17.25" customHeight="1" thickBot="1">
      <c r="A29" s="18"/>
      <c r="B29" s="19"/>
      <c r="C29" s="24"/>
      <c r="D29" s="21" t="s">
        <v>19</v>
      </c>
      <c r="E29" s="21" t="s">
        <v>46</v>
      </c>
      <c r="F29" s="22"/>
      <c r="G29" s="23">
        <v>7000</v>
      </c>
      <c r="H29" s="23">
        <v>7000</v>
      </c>
    </row>
    <row r="30" spans="1:8" ht="18" customHeight="1" thickBot="1">
      <c r="A30" s="18"/>
      <c r="B30" s="19"/>
      <c r="C30" s="25"/>
      <c r="D30" s="21" t="s">
        <v>28</v>
      </c>
      <c r="E30" s="21" t="s">
        <v>46</v>
      </c>
      <c r="F30" s="22">
        <v>6000</v>
      </c>
      <c r="G30" s="23">
        <v>4500</v>
      </c>
      <c r="H30" s="23">
        <v>4500</v>
      </c>
    </row>
    <row r="31" spans="1:8" ht="22.5" customHeight="1" thickBot="1">
      <c r="A31" s="18"/>
      <c r="B31" s="19"/>
      <c r="C31" s="74">
        <v>4300</v>
      </c>
      <c r="D31" s="70"/>
      <c r="E31" s="76"/>
      <c r="F31" s="77">
        <f>SUM(F13:F30)</f>
        <v>115201.71999999999</v>
      </c>
      <c r="G31" s="82">
        <f>SUM(G32:G47)</f>
        <v>32888</v>
      </c>
      <c r="H31" s="82">
        <f>SUM(H32:H47)</f>
        <v>15524.5</v>
      </c>
    </row>
    <row r="32" spans="1:8" ht="18" customHeight="1" thickBot="1">
      <c r="A32" s="18"/>
      <c r="B32" s="19"/>
      <c r="C32" s="20" t="s">
        <v>32</v>
      </c>
      <c r="D32" s="21" t="s">
        <v>28</v>
      </c>
      <c r="E32" s="21" t="s">
        <v>49</v>
      </c>
      <c r="F32" s="22">
        <v>2333.78</v>
      </c>
      <c r="G32" s="23">
        <v>500</v>
      </c>
      <c r="H32" s="23">
        <v>500</v>
      </c>
    </row>
    <row r="33" spans="1:8" ht="20.25" customHeight="1" thickBot="1">
      <c r="A33" s="18"/>
      <c r="B33" s="19"/>
      <c r="C33" s="24"/>
      <c r="D33" s="21" t="s">
        <v>4</v>
      </c>
      <c r="E33" s="21" t="s">
        <v>47</v>
      </c>
      <c r="F33" s="22">
        <v>3616.81</v>
      </c>
      <c r="G33" s="23">
        <v>2000</v>
      </c>
      <c r="H33" s="23">
        <v>0</v>
      </c>
    </row>
    <row r="34" spans="1:8" ht="18" customHeight="1" thickBot="1">
      <c r="A34" s="18"/>
      <c r="B34" s="19"/>
      <c r="C34" s="24"/>
      <c r="D34" s="21" t="s">
        <v>7</v>
      </c>
      <c r="E34" s="21" t="s">
        <v>49</v>
      </c>
      <c r="F34" s="22">
        <v>4000</v>
      </c>
      <c r="G34" s="23">
        <v>1897</v>
      </c>
      <c r="H34" s="23">
        <v>1897</v>
      </c>
    </row>
    <row r="35" spans="1:8" ht="18" customHeight="1" thickBot="1">
      <c r="A35" s="18"/>
      <c r="B35" s="19"/>
      <c r="C35" s="24"/>
      <c r="D35" s="21" t="s">
        <v>8</v>
      </c>
      <c r="E35" s="21" t="s">
        <v>48</v>
      </c>
      <c r="F35" s="22"/>
      <c r="G35" s="23">
        <v>3000</v>
      </c>
      <c r="H35" s="23">
        <v>900</v>
      </c>
    </row>
    <row r="36" spans="1:8" ht="18" customHeight="1" thickBot="1">
      <c r="A36" s="18"/>
      <c r="B36" s="19"/>
      <c r="C36" s="24"/>
      <c r="D36" s="21" t="s">
        <v>23</v>
      </c>
      <c r="E36" s="21" t="s">
        <v>49</v>
      </c>
      <c r="F36" s="22"/>
      <c r="G36" s="23">
        <v>300</v>
      </c>
      <c r="H36" s="23">
        <v>300</v>
      </c>
    </row>
    <row r="37" spans="1:8" ht="18" customHeight="1" thickBot="1">
      <c r="A37" s="18"/>
      <c r="B37" s="19"/>
      <c r="C37" s="24"/>
      <c r="D37" s="21" t="s">
        <v>10</v>
      </c>
      <c r="E37" s="21" t="s">
        <v>49</v>
      </c>
      <c r="F37" s="22"/>
      <c r="G37" s="23">
        <v>1308</v>
      </c>
      <c r="H37" s="23">
        <v>1308</v>
      </c>
    </row>
    <row r="38" spans="1:8" ht="18" customHeight="1" thickBot="1">
      <c r="A38" s="18"/>
      <c r="B38" s="19"/>
      <c r="C38" s="24"/>
      <c r="D38" s="21" t="s">
        <v>5</v>
      </c>
      <c r="E38" s="21" t="s">
        <v>49</v>
      </c>
      <c r="F38" s="22"/>
      <c r="G38" s="23">
        <v>286</v>
      </c>
      <c r="H38" s="23">
        <v>286</v>
      </c>
    </row>
    <row r="39" spans="1:8" ht="18" customHeight="1" thickBot="1">
      <c r="A39" s="18"/>
      <c r="B39" s="19"/>
      <c r="C39" s="24"/>
      <c r="D39" s="21" t="s">
        <v>14</v>
      </c>
      <c r="E39" s="21" t="s">
        <v>49</v>
      </c>
      <c r="F39" s="22"/>
      <c r="G39" s="23">
        <v>1425</v>
      </c>
      <c r="H39" s="23">
        <v>1425</v>
      </c>
    </row>
    <row r="40" spans="1:8" ht="18" customHeight="1" thickBot="1">
      <c r="A40" s="18"/>
      <c r="B40" s="19"/>
      <c r="C40" s="24"/>
      <c r="D40" s="21" t="s">
        <v>22</v>
      </c>
      <c r="E40" s="21" t="s">
        <v>31</v>
      </c>
      <c r="F40" s="22"/>
      <c r="G40" s="23">
        <v>2642</v>
      </c>
      <c r="H40" s="23">
        <v>0</v>
      </c>
    </row>
    <row r="41" spans="1:8" ht="18" customHeight="1" thickBot="1">
      <c r="A41" s="18"/>
      <c r="B41" s="19"/>
      <c r="C41" s="24"/>
      <c r="D41" s="21" t="s">
        <v>3</v>
      </c>
      <c r="E41" s="21" t="s">
        <v>38</v>
      </c>
      <c r="F41" s="22"/>
      <c r="G41" s="23">
        <v>1535</v>
      </c>
      <c r="H41" s="23">
        <v>1535</v>
      </c>
    </row>
    <row r="42" spans="1:8" ht="18" customHeight="1" thickBot="1">
      <c r="A42" s="18"/>
      <c r="B42" s="19"/>
      <c r="C42" s="24"/>
      <c r="D42" s="21" t="s">
        <v>20</v>
      </c>
      <c r="E42" s="21" t="s">
        <v>38</v>
      </c>
      <c r="F42" s="22"/>
      <c r="G42" s="23">
        <v>1284</v>
      </c>
      <c r="H42" s="23">
        <v>1284</v>
      </c>
    </row>
    <row r="43" spans="1:8" ht="18" customHeight="1" thickBot="1">
      <c r="A43" s="18"/>
      <c r="B43" s="19"/>
      <c r="C43" s="24"/>
      <c r="D43" s="21" t="s">
        <v>6</v>
      </c>
      <c r="E43" s="21" t="s">
        <v>38</v>
      </c>
      <c r="F43" s="22"/>
      <c r="G43" s="23">
        <v>1343</v>
      </c>
      <c r="H43" s="23">
        <v>1343</v>
      </c>
    </row>
    <row r="44" spans="1:8" ht="18" customHeight="1" thickBot="1">
      <c r="A44" s="18"/>
      <c r="B44" s="19"/>
      <c r="C44" s="24"/>
      <c r="D44" s="21" t="s">
        <v>18</v>
      </c>
      <c r="E44" s="21" t="s">
        <v>38</v>
      </c>
      <c r="F44" s="22"/>
      <c r="G44" s="23">
        <v>1478</v>
      </c>
      <c r="H44" s="23">
        <v>1478</v>
      </c>
    </row>
    <row r="45" spans="1:8" ht="18" customHeight="1" thickBot="1">
      <c r="A45" s="18"/>
      <c r="B45" s="19"/>
      <c r="C45" s="24"/>
      <c r="D45" s="21" t="s">
        <v>19</v>
      </c>
      <c r="E45" s="21" t="s">
        <v>38</v>
      </c>
      <c r="F45" s="22"/>
      <c r="G45" s="23">
        <v>1629</v>
      </c>
      <c r="H45" s="23">
        <v>1629</v>
      </c>
    </row>
    <row r="46" spans="1:8" ht="18" customHeight="1" thickBot="1">
      <c r="A46" s="18"/>
      <c r="B46" s="19"/>
      <c r="C46" s="24"/>
      <c r="D46" s="21" t="s">
        <v>11</v>
      </c>
      <c r="E46" s="21" t="s">
        <v>50</v>
      </c>
      <c r="F46" s="22"/>
      <c r="G46" s="23">
        <v>10671</v>
      </c>
      <c r="H46" s="23">
        <v>49.5</v>
      </c>
    </row>
    <row r="47" spans="1:8" ht="18" customHeight="1" thickBot="1">
      <c r="A47" s="26"/>
      <c r="B47" s="27"/>
      <c r="C47" s="25"/>
      <c r="D47" s="21" t="s">
        <v>26</v>
      </c>
      <c r="E47" s="21" t="s">
        <v>38</v>
      </c>
      <c r="F47" s="22">
        <v>2602.6</v>
      </c>
      <c r="G47" s="23">
        <v>1590</v>
      </c>
      <c r="H47" s="23">
        <v>1590</v>
      </c>
    </row>
    <row r="48" spans="1:8" ht="23.25" customHeight="1" thickBot="1">
      <c r="A48" s="75">
        <v>754</v>
      </c>
      <c r="B48" s="74">
        <v>75412</v>
      </c>
      <c r="C48" s="69" t="s">
        <v>41</v>
      </c>
      <c r="D48" s="70"/>
      <c r="E48" s="76"/>
      <c r="F48" s="77" t="e">
        <f>SUM(F55,#REF!)</f>
        <v>#REF!</v>
      </c>
      <c r="G48" s="73">
        <f>SUM(G49,G55)</f>
        <v>20803</v>
      </c>
      <c r="H48" s="73">
        <f>SUM(H49,H55)</f>
        <v>1499</v>
      </c>
    </row>
    <row r="49" spans="1:8" ht="22.5" customHeight="1" thickBot="1">
      <c r="A49" s="15"/>
      <c r="B49" s="16"/>
      <c r="C49" s="75">
        <v>4210</v>
      </c>
      <c r="D49" s="69"/>
      <c r="E49" s="71"/>
      <c r="F49" s="79"/>
      <c r="G49" s="81">
        <f>SUM(G50:G54)</f>
        <v>18000</v>
      </c>
      <c r="H49" s="17">
        <f>SUM(H50:H53)</f>
        <v>1499</v>
      </c>
    </row>
    <row r="50" spans="1:8" ht="16.5" customHeight="1" thickBot="1">
      <c r="A50" s="18"/>
      <c r="B50" s="19"/>
      <c r="C50" s="20" t="s">
        <v>32</v>
      </c>
      <c r="D50" s="66" t="s">
        <v>23</v>
      </c>
      <c r="E50" s="29" t="s">
        <v>51</v>
      </c>
      <c r="F50" s="30">
        <v>8194</v>
      </c>
      <c r="G50" s="31">
        <v>6000</v>
      </c>
      <c r="H50" s="31">
        <v>1499</v>
      </c>
    </row>
    <row r="51" spans="1:8" ht="18.75" customHeight="1" hidden="1">
      <c r="A51" s="18"/>
      <c r="B51" s="19"/>
      <c r="C51" s="24"/>
      <c r="D51" s="67"/>
      <c r="E51" s="32" t="s">
        <v>32</v>
      </c>
      <c r="F51" s="33">
        <v>2000</v>
      </c>
      <c r="G51" s="34" t="s">
        <v>32</v>
      </c>
      <c r="H51" s="34"/>
    </row>
    <row r="52" spans="1:8" ht="17.25" customHeight="1" hidden="1">
      <c r="A52" s="18"/>
      <c r="B52" s="19"/>
      <c r="C52" s="24"/>
      <c r="D52" s="67"/>
      <c r="E52" s="35" t="s">
        <v>32</v>
      </c>
      <c r="F52" s="33">
        <v>1200</v>
      </c>
      <c r="G52" s="36" t="s">
        <v>32</v>
      </c>
      <c r="H52" s="36"/>
    </row>
    <row r="53" spans="1:8" ht="31.5" customHeight="1" thickBot="1">
      <c r="A53" s="18"/>
      <c r="B53" s="19"/>
      <c r="C53" s="24"/>
      <c r="D53" s="37" t="s">
        <v>6</v>
      </c>
      <c r="E53" s="38" t="s">
        <v>52</v>
      </c>
      <c r="F53" s="33">
        <v>5000</v>
      </c>
      <c r="G53" s="23">
        <v>12000</v>
      </c>
      <c r="H53" s="23">
        <v>0</v>
      </c>
    </row>
    <row r="54" spans="1:8" ht="16.5" hidden="1" thickBot="1">
      <c r="A54" s="18"/>
      <c r="B54" s="19"/>
      <c r="C54" s="25"/>
      <c r="D54" s="19" t="s">
        <v>32</v>
      </c>
      <c r="E54" s="39" t="s">
        <v>32</v>
      </c>
      <c r="F54" s="40">
        <v>9470</v>
      </c>
      <c r="G54" s="41" t="s">
        <v>32</v>
      </c>
      <c r="H54" s="41"/>
    </row>
    <row r="55" spans="1:8" ht="19.5" customHeight="1" thickBot="1">
      <c r="A55" s="18"/>
      <c r="B55" s="19"/>
      <c r="C55" s="74">
        <v>4300</v>
      </c>
      <c r="D55" s="83"/>
      <c r="E55" s="84"/>
      <c r="F55" s="77">
        <f>SUM(F50:F54)</f>
        <v>25864</v>
      </c>
      <c r="G55" s="82">
        <f>SUM(G56:G57)</f>
        <v>2803</v>
      </c>
      <c r="H55" s="82">
        <f>SUM(H56:H57)</f>
        <v>0</v>
      </c>
    </row>
    <row r="56" spans="1:8" ht="19.5" customHeight="1" thickBot="1">
      <c r="A56" s="18"/>
      <c r="B56" s="19"/>
      <c r="C56" s="42"/>
      <c r="D56" s="43" t="s">
        <v>23</v>
      </c>
      <c r="E56" s="44" t="s">
        <v>51</v>
      </c>
      <c r="F56" s="14"/>
      <c r="G56" s="41">
        <v>1803</v>
      </c>
      <c r="H56" s="41"/>
    </row>
    <row r="57" spans="1:8" ht="20.25" customHeight="1" thickBot="1">
      <c r="A57" s="18"/>
      <c r="B57" s="19"/>
      <c r="C57" s="25" t="s">
        <v>32</v>
      </c>
      <c r="D57" s="45" t="s">
        <v>4</v>
      </c>
      <c r="E57" s="21" t="s">
        <v>53</v>
      </c>
      <c r="F57" s="30">
        <v>2000</v>
      </c>
      <c r="G57" s="23">
        <v>1000</v>
      </c>
      <c r="H57" s="23"/>
    </row>
    <row r="58" spans="1:8" ht="19.5" customHeight="1" thickBot="1">
      <c r="A58" s="75">
        <v>801</v>
      </c>
      <c r="B58" s="74">
        <v>80101</v>
      </c>
      <c r="C58" s="69" t="s">
        <v>42</v>
      </c>
      <c r="D58" s="70"/>
      <c r="E58" s="76"/>
      <c r="F58" s="77">
        <f>SUM(F63)</f>
        <v>0</v>
      </c>
      <c r="G58" s="73">
        <f>SUM(G59,G62)</f>
        <v>16460</v>
      </c>
      <c r="H58" s="73">
        <f>SUM(H59,H62)</f>
        <v>0</v>
      </c>
    </row>
    <row r="59" spans="1:8" ht="23.25" customHeight="1" thickBot="1">
      <c r="A59" s="15" t="s">
        <v>32</v>
      </c>
      <c r="B59" s="16" t="s">
        <v>39</v>
      </c>
      <c r="C59" s="74">
        <v>4210</v>
      </c>
      <c r="D59" s="83"/>
      <c r="E59" s="85"/>
      <c r="F59" s="86">
        <v>9742.84</v>
      </c>
      <c r="G59" s="82">
        <f>SUM(G60:G61)</f>
        <v>12460</v>
      </c>
      <c r="H59" s="82">
        <f>SUM(H60:H61)</f>
        <v>0</v>
      </c>
    </row>
    <row r="60" spans="1:8" ht="23.25" customHeight="1" thickBot="1">
      <c r="A60" s="47"/>
      <c r="B60" s="48"/>
      <c r="C60" s="42"/>
      <c r="D60" s="45" t="s">
        <v>54</v>
      </c>
      <c r="E60" s="49" t="s">
        <v>55</v>
      </c>
      <c r="F60" s="50"/>
      <c r="G60" s="41">
        <v>8700</v>
      </c>
      <c r="H60" s="41"/>
    </row>
    <row r="61" spans="1:8" ht="23.25" customHeight="1" thickBot="1">
      <c r="A61" s="47"/>
      <c r="B61" s="48"/>
      <c r="C61" s="51"/>
      <c r="D61" s="43" t="s">
        <v>21</v>
      </c>
      <c r="E61" s="49" t="s">
        <v>17</v>
      </c>
      <c r="F61" s="50"/>
      <c r="G61" s="23">
        <v>3760</v>
      </c>
      <c r="H61" s="23"/>
    </row>
    <row r="62" spans="1:8" ht="23.25" customHeight="1" thickBot="1">
      <c r="A62" s="47"/>
      <c r="B62" s="48"/>
      <c r="C62" s="74">
        <v>4300</v>
      </c>
      <c r="D62" s="87"/>
      <c r="E62" s="88"/>
      <c r="F62" s="86"/>
      <c r="G62" s="82">
        <f>SUM(G63)</f>
        <v>4000</v>
      </c>
      <c r="H62" s="82">
        <f>SUM(H63)</f>
        <v>0</v>
      </c>
    </row>
    <row r="63" spans="1:8" ht="30.75" customHeight="1" thickBot="1">
      <c r="A63" s="52"/>
      <c r="B63" s="53"/>
      <c r="C63" s="25"/>
      <c r="D63" s="27" t="s">
        <v>30</v>
      </c>
      <c r="E63" s="39" t="s">
        <v>63</v>
      </c>
      <c r="F63" s="30" t="s">
        <v>32</v>
      </c>
      <c r="G63" s="31">
        <v>4000</v>
      </c>
      <c r="H63" s="31"/>
    </row>
    <row r="64" spans="1:8" ht="27" customHeight="1" thickBot="1">
      <c r="A64" s="74">
        <v>921</v>
      </c>
      <c r="B64" s="78">
        <v>92109</v>
      </c>
      <c r="C64" s="69" t="s">
        <v>44</v>
      </c>
      <c r="D64" s="70"/>
      <c r="E64" s="71"/>
      <c r="F64" s="79" t="e">
        <f>SUM(#REF!,)</f>
        <v>#REF!</v>
      </c>
      <c r="G64" s="73">
        <f>G65+G69+G72</f>
        <v>38396</v>
      </c>
      <c r="H64" s="73">
        <f>SUM(H65,H69,H72)</f>
        <v>28149.949999999997</v>
      </c>
    </row>
    <row r="65" spans="1:8" ht="21" customHeight="1" thickBot="1">
      <c r="A65" s="47"/>
      <c r="B65" s="51"/>
      <c r="C65" s="74">
        <v>4210</v>
      </c>
      <c r="D65" s="89"/>
      <c r="E65" s="90"/>
      <c r="F65" s="91" t="e">
        <f>SUM(#REF!)</f>
        <v>#REF!</v>
      </c>
      <c r="G65" s="92">
        <f>SUM(G66:G68)</f>
        <v>21379</v>
      </c>
      <c r="H65" s="92">
        <f>SUM(H66:H68)</f>
        <v>13370.22</v>
      </c>
    </row>
    <row r="66" spans="1:8" ht="18" customHeight="1" thickBot="1">
      <c r="A66" s="18"/>
      <c r="B66" s="19"/>
      <c r="C66" s="54" t="s">
        <v>32</v>
      </c>
      <c r="D66" s="37" t="s">
        <v>16</v>
      </c>
      <c r="E66" s="21" t="s">
        <v>57</v>
      </c>
      <c r="F66" s="46">
        <v>9800</v>
      </c>
      <c r="G66" s="55">
        <v>8000</v>
      </c>
      <c r="H66" s="55">
        <v>0</v>
      </c>
    </row>
    <row r="67" spans="1:8" ht="18" customHeight="1" thickBot="1">
      <c r="A67" s="18"/>
      <c r="B67" s="19"/>
      <c r="C67" s="19"/>
      <c r="D67" s="37" t="s">
        <v>24</v>
      </c>
      <c r="E67" s="56" t="s">
        <v>57</v>
      </c>
      <c r="F67" s="50"/>
      <c r="G67" s="57">
        <v>5379</v>
      </c>
      <c r="H67" s="57">
        <v>5370.23</v>
      </c>
    </row>
    <row r="68" spans="1:8" ht="18" customHeight="1" thickBot="1">
      <c r="A68" s="18"/>
      <c r="B68" s="19"/>
      <c r="C68" s="53"/>
      <c r="D68" s="21" t="s">
        <v>27</v>
      </c>
      <c r="E68" s="56" t="s">
        <v>56</v>
      </c>
      <c r="F68" s="40">
        <v>2800</v>
      </c>
      <c r="G68" s="23">
        <v>8000</v>
      </c>
      <c r="H68" s="23">
        <v>7999.99</v>
      </c>
    </row>
    <row r="69" spans="1:8" ht="22.5" customHeight="1" thickBot="1">
      <c r="A69" s="18"/>
      <c r="B69" s="24"/>
      <c r="C69" s="75">
        <v>4270</v>
      </c>
      <c r="D69" s="69"/>
      <c r="E69" s="71"/>
      <c r="F69" s="79">
        <f>SUM(F66:F68)</f>
        <v>12600</v>
      </c>
      <c r="G69" s="82">
        <f>SUM(G70:G71)</f>
        <v>10041</v>
      </c>
      <c r="H69" s="82">
        <f>SUM(H70)</f>
        <v>10040.74</v>
      </c>
    </row>
    <row r="70" spans="1:8" ht="21" customHeight="1" thickBot="1">
      <c r="A70" s="18"/>
      <c r="B70" s="19"/>
      <c r="C70" s="54" t="s">
        <v>32</v>
      </c>
      <c r="D70" s="58" t="s">
        <v>24</v>
      </c>
      <c r="E70" s="59" t="s">
        <v>25</v>
      </c>
      <c r="F70" s="14"/>
      <c r="G70" s="23">
        <v>10041</v>
      </c>
      <c r="H70" s="23">
        <v>10040.74</v>
      </c>
    </row>
    <row r="71" spans="1:8" ht="20.25" customHeight="1" hidden="1" thickBot="1">
      <c r="A71" s="18"/>
      <c r="B71" s="19"/>
      <c r="C71" s="53" t="s">
        <v>32</v>
      </c>
      <c r="D71" s="21" t="s">
        <v>32</v>
      </c>
      <c r="E71" s="60" t="s">
        <v>32</v>
      </c>
      <c r="F71" s="30">
        <v>9900</v>
      </c>
      <c r="G71" s="31" t="s">
        <v>32</v>
      </c>
      <c r="H71" s="31"/>
    </row>
    <row r="72" spans="1:8" ht="21" customHeight="1" thickBot="1">
      <c r="A72" s="18"/>
      <c r="B72" s="24"/>
      <c r="C72" s="93">
        <v>4300</v>
      </c>
      <c r="D72" s="94"/>
      <c r="E72" s="76"/>
      <c r="F72" s="77">
        <f>SUM(F71:F71)</f>
        <v>9900</v>
      </c>
      <c r="G72" s="82">
        <f>SUM(G73:G74)</f>
        <v>6976</v>
      </c>
      <c r="H72" s="82">
        <f>SUM(H73:H74)</f>
        <v>4738.99</v>
      </c>
    </row>
    <row r="73" spans="1:8" ht="21" customHeight="1" thickBot="1">
      <c r="A73" s="18"/>
      <c r="B73" s="19"/>
      <c r="C73" s="16"/>
      <c r="D73" s="21" t="s">
        <v>16</v>
      </c>
      <c r="E73" s="49" t="s">
        <v>58</v>
      </c>
      <c r="F73" s="14"/>
      <c r="G73" s="23">
        <v>2237</v>
      </c>
      <c r="H73" s="23">
        <v>0</v>
      </c>
    </row>
    <row r="74" spans="1:8" ht="24" customHeight="1" thickBot="1">
      <c r="A74" s="18"/>
      <c r="B74" s="19"/>
      <c r="C74" s="53" t="s">
        <v>32</v>
      </c>
      <c r="D74" s="21" t="s">
        <v>27</v>
      </c>
      <c r="E74" s="21" t="s">
        <v>58</v>
      </c>
      <c r="F74" s="30">
        <v>1644.76</v>
      </c>
      <c r="G74" s="31">
        <v>4739</v>
      </c>
      <c r="H74" s="31">
        <v>4738.99</v>
      </c>
    </row>
    <row r="75" spans="1:8" ht="28.5" customHeight="1" thickBot="1">
      <c r="A75" s="18"/>
      <c r="B75" s="75">
        <v>92695</v>
      </c>
      <c r="C75" s="69" t="s">
        <v>43</v>
      </c>
      <c r="D75" s="70"/>
      <c r="E75" s="71"/>
      <c r="F75" s="79"/>
      <c r="G75" s="73">
        <f>SUM(G76,G80)</f>
        <v>11947</v>
      </c>
      <c r="H75" s="73">
        <f>SUM(H76,H80)</f>
        <v>4281.72</v>
      </c>
    </row>
    <row r="76" spans="1:8" ht="24.75" customHeight="1" thickBot="1">
      <c r="A76" s="18"/>
      <c r="B76" s="54"/>
      <c r="C76" s="75">
        <v>4210</v>
      </c>
      <c r="D76" s="69"/>
      <c r="E76" s="71"/>
      <c r="F76" s="79">
        <v>6100</v>
      </c>
      <c r="G76" s="82">
        <f>SUM(G77:G79)</f>
        <v>8293</v>
      </c>
      <c r="H76" s="82">
        <f>SUM(H77:H79)</f>
        <v>3937.32</v>
      </c>
    </row>
    <row r="77" spans="1:8" ht="35.25" customHeight="1" thickBot="1">
      <c r="A77" s="18"/>
      <c r="B77" s="19"/>
      <c r="C77" s="42"/>
      <c r="D77" s="45" t="s">
        <v>8</v>
      </c>
      <c r="E77" s="61" t="s">
        <v>59</v>
      </c>
      <c r="F77" s="62"/>
      <c r="G77" s="63">
        <v>3000</v>
      </c>
      <c r="H77" s="63">
        <v>0</v>
      </c>
    </row>
    <row r="78" spans="1:8" ht="24.75" customHeight="1" thickBot="1">
      <c r="A78" s="18"/>
      <c r="B78" s="19"/>
      <c r="C78" s="51"/>
      <c r="D78" s="45" t="s">
        <v>21</v>
      </c>
      <c r="E78" s="49" t="s">
        <v>60</v>
      </c>
      <c r="F78" s="62"/>
      <c r="G78" s="63">
        <v>4000</v>
      </c>
      <c r="H78" s="63">
        <v>3937.32</v>
      </c>
    </row>
    <row r="79" spans="1:8" ht="25.5" customHeight="1" thickBot="1">
      <c r="A79" s="18"/>
      <c r="B79" s="19"/>
      <c r="C79" s="25"/>
      <c r="D79" s="37" t="s">
        <v>28</v>
      </c>
      <c r="E79" s="21" t="s">
        <v>29</v>
      </c>
      <c r="F79" s="14">
        <f>SUM(F76)</f>
        <v>6100</v>
      </c>
      <c r="G79" s="41">
        <v>1293</v>
      </c>
      <c r="H79" s="41">
        <v>0</v>
      </c>
    </row>
    <row r="80" spans="1:8" ht="20.25" customHeight="1" thickBot="1">
      <c r="A80" s="18"/>
      <c r="B80" s="19"/>
      <c r="C80" s="75">
        <v>4300</v>
      </c>
      <c r="D80" s="74"/>
      <c r="E80" s="95"/>
      <c r="F80" s="79">
        <v>3086.26</v>
      </c>
      <c r="G80" s="82">
        <f>SUM(G81:G82)</f>
        <v>3654</v>
      </c>
      <c r="H80" s="82">
        <f>SUM(H81:H82)</f>
        <v>344.4</v>
      </c>
    </row>
    <row r="81" spans="1:8" ht="37.5" customHeight="1" thickBot="1">
      <c r="A81" s="18"/>
      <c r="B81" s="19"/>
      <c r="C81" s="16"/>
      <c r="D81" s="45" t="s">
        <v>8</v>
      </c>
      <c r="E81" s="61" t="s">
        <v>61</v>
      </c>
      <c r="F81" s="62"/>
      <c r="G81" s="64">
        <v>1654</v>
      </c>
      <c r="H81" s="64">
        <v>0</v>
      </c>
    </row>
    <row r="82" spans="1:8" ht="21.75" customHeight="1" thickBot="1">
      <c r="A82" s="52"/>
      <c r="B82" s="53"/>
      <c r="C82" s="53"/>
      <c r="D82" s="37" t="s">
        <v>21</v>
      </c>
      <c r="E82" s="21" t="s">
        <v>62</v>
      </c>
      <c r="F82" s="28">
        <f>SUM(F80)</f>
        <v>3086.26</v>
      </c>
      <c r="G82" s="55">
        <v>2000</v>
      </c>
      <c r="H82" s="55">
        <v>344.4</v>
      </c>
    </row>
    <row r="83" spans="1:8" ht="15.75">
      <c r="A83" s="96" t="s">
        <v>33</v>
      </c>
      <c r="B83" s="97"/>
      <c r="C83" s="97"/>
      <c r="D83" s="97"/>
      <c r="E83" s="98"/>
      <c r="F83" s="99"/>
      <c r="G83" s="100">
        <f>G11+G48+G58+G64+G75+G8</f>
        <v>271596</v>
      </c>
      <c r="H83" s="100">
        <f>H8+H11+H48+H58+H64+H75</f>
        <v>155408.18000000002</v>
      </c>
    </row>
    <row r="84" spans="1:8" ht="16.5" thickBot="1">
      <c r="A84" s="101"/>
      <c r="B84" s="102"/>
      <c r="C84" s="102"/>
      <c r="D84" s="102"/>
      <c r="E84" s="103"/>
      <c r="F84" s="104" t="e">
        <f>SUM(F31,#REF!,F55,#REF!,F63,#REF!,#REF!,F65,F69,F72,#REF!,F79,F82,#REF!)</f>
        <v>#REF!</v>
      </c>
      <c r="G84" s="105"/>
      <c r="H84" s="105"/>
    </row>
    <row r="86" ht="12.75">
      <c r="F86" s="2"/>
    </row>
  </sheetData>
  <mergeCells count="21">
    <mergeCell ref="D76:E76"/>
    <mergeCell ref="D72:E72"/>
    <mergeCell ref="H83:H84"/>
    <mergeCell ref="C8:E8"/>
    <mergeCell ref="D9:E9"/>
    <mergeCell ref="C64:E64"/>
    <mergeCell ref="D59:E59"/>
    <mergeCell ref="D50:D52"/>
    <mergeCell ref="A83:E84"/>
    <mergeCell ref="G83:G84"/>
    <mergeCell ref="A5:G5"/>
    <mergeCell ref="D69:E69"/>
    <mergeCell ref="C58:E58"/>
    <mergeCell ref="D49:E49"/>
    <mergeCell ref="D55:E55"/>
    <mergeCell ref="C48:E48"/>
    <mergeCell ref="D12:E12"/>
    <mergeCell ref="D65:E65"/>
    <mergeCell ref="C11:E11"/>
    <mergeCell ref="D31:E31"/>
    <mergeCell ref="C75:E75"/>
  </mergeCells>
  <printOptions/>
  <pageMargins left="0.75" right="0.75" top="1" bottom="1" header="0.5" footer="0.5"/>
  <pageSetup fitToHeight="3" horizontalDpi="600" verticalDpi="600" orientation="landscape" paperSize="9" scale="68" r:id="rId1"/>
  <headerFooter alignWithMargins="0">
    <oddFooter>&amp;CStrona &amp;P z &amp;N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k.kwiecinska</cp:lastModifiedBy>
  <cp:lastPrinted>2011-08-30T09:47:07Z</cp:lastPrinted>
  <dcterms:created xsi:type="dcterms:W3CDTF">1997-02-26T13:46:56Z</dcterms:created>
  <dcterms:modified xsi:type="dcterms:W3CDTF">2011-08-30T09:47:20Z</dcterms:modified>
  <cp:category/>
  <cp:version/>
  <cp:contentType/>
  <cp:contentStatus/>
</cp:coreProperties>
</file>