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'Arkusz1'!$A$1:$H$85</definedName>
  </definedNames>
  <calcPr fullCalcOnLoad="1"/>
</workbook>
</file>

<file path=xl/sharedStrings.xml><?xml version="1.0" encoding="utf-8"?>
<sst xmlns="http://schemas.openxmlformats.org/spreadsheetml/2006/main" count="141" uniqueCount="74">
  <si>
    <t>DZIAŁ</t>
  </si>
  <si>
    <t>NAZWA SOŁECTWA</t>
  </si>
  <si>
    <t>KWOTA</t>
  </si>
  <si>
    <t>BIAŁA PANIEŃSKA</t>
  </si>
  <si>
    <t>BRONIKI</t>
  </si>
  <si>
    <t>FRANKI</t>
  </si>
  <si>
    <t>GROCHOWY</t>
  </si>
  <si>
    <t>GLINY</t>
  </si>
  <si>
    <t>ZAKUP TŁUCZNIA</t>
  </si>
  <si>
    <t>JAROSZEWICE GRODZIECKIE</t>
  </si>
  <si>
    <t>UTWARDZANIE ZATOCZKI</t>
  </si>
  <si>
    <t>LUBINY</t>
  </si>
  <si>
    <t>MODLIBOGOWICE</t>
  </si>
  <si>
    <t>ZAKUP KOSTKI CHODNIKOWEJ</t>
  </si>
  <si>
    <t>ROZALIN</t>
  </si>
  <si>
    <t>RYBIE</t>
  </si>
  <si>
    <t>SIĄSZYCE III</t>
  </si>
  <si>
    <t>WARDĘŻYN</t>
  </si>
  <si>
    <t xml:space="preserve">ZAKUP KOSTKI </t>
  </si>
  <si>
    <t xml:space="preserve">ZOSINKI </t>
  </si>
  <si>
    <t>ZAKUP KAMIENIA</t>
  </si>
  <si>
    <t>WOLA RYCHWALSKA</t>
  </si>
  <si>
    <t>ZAKUP WIATY</t>
  </si>
  <si>
    <t>WYNAJEM KOPARKI</t>
  </si>
  <si>
    <t>WYCINKA KRZAKÓW</t>
  </si>
  <si>
    <t>CZYŻEW</t>
  </si>
  <si>
    <t>ZAKUP KRZESEŁ I STOŁÓW</t>
  </si>
  <si>
    <t>ZAKUP MUNDURÓW STRAŻACKICH</t>
  </si>
  <si>
    <t>DĄBROSZYN</t>
  </si>
  <si>
    <t>ŚWIĘCIA</t>
  </si>
  <si>
    <t>KUCHARY KOŚCIELNE</t>
  </si>
  <si>
    <t>WYKONANIE STOLARKI</t>
  </si>
  <si>
    <t>JAROSZEWICE RYCHWALSKIE</t>
  </si>
  <si>
    <t>REMONT DOMU KULTURY</t>
  </si>
  <si>
    <t>ZŁOTKOWY</t>
  </si>
  <si>
    <t>ZAKUP PIECA I GRZEJNIKÓW</t>
  </si>
  <si>
    <t>KUCHARY BOROWE</t>
  </si>
  <si>
    <t>ZAKUP MATERIAŁÓW</t>
  </si>
  <si>
    <t>GRABOWA</t>
  </si>
  <si>
    <t>BUDOWA ALTANKI PRZY BOISKU</t>
  </si>
  <si>
    <t>SIĄSZYCE</t>
  </si>
  <si>
    <t>POŁOŻENIE KOSTKI</t>
  </si>
  <si>
    <t xml:space="preserve"> </t>
  </si>
  <si>
    <t>ZAKUP MATERIAŁÓW NA PLAC ZABAW</t>
  </si>
  <si>
    <t>ROBOTY PRZY PARKINGU PRZY DRODZE</t>
  </si>
  <si>
    <t>ZAKUP SZAFY NA MUNDURY  DLA OSP STOŁÓW I KRZESEŁ</t>
  </si>
  <si>
    <t>ZAKUP TABLICY INTERAKTYWNEJ SP W DĄBROSZYNIE</t>
  </si>
  <si>
    <t>PROJEKT OŚWIETLENIA DROGI</t>
  </si>
  <si>
    <t>PROJEKT REMONTU DOMU KULTURY</t>
  </si>
  <si>
    <t>INSTALACJA OGRZEWANIA</t>
  </si>
  <si>
    <t>USŁUGA PRZY BUDOWIE ALTANKI</t>
  </si>
  <si>
    <t>RAZEM</t>
  </si>
  <si>
    <t>NAZWA ZADANIA</t>
  </si>
  <si>
    <t>WYPOSAŻENIE WĘZE I SPRZĘT</t>
  </si>
  <si>
    <t>MODERNIZACJA BOISKA  I ZAKUP SPRZETU SPORTOWEGO</t>
  </si>
  <si>
    <t>PLAN</t>
  </si>
  <si>
    <t>WYNAJEM RÓWNIARKI</t>
  </si>
  <si>
    <t xml:space="preserve">  </t>
  </si>
  <si>
    <t>Drogi gminne</t>
  </si>
  <si>
    <t>Ochotnicze straże pożarne</t>
  </si>
  <si>
    <t>Szkoły podstawowe</t>
  </si>
  <si>
    <t>Gospodarka komunalna i ochrona środowiska</t>
  </si>
  <si>
    <t>Oświetlenie uliczne</t>
  </si>
  <si>
    <t>Pozostała działalność</t>
  </si>
  <si>
    <t>Świetlice i domy kultury</t>
  </si>
  <si>
    <t>Kultura fizyczna i sport</t>
  </si>
  <si>
    <t>Zadania w zakresie sportu</t>
  </si>
  <si>
    <t>010</t>
  </si>
  <si>
    <t>01041</t>
  </si>
  <si>
    <t>Rolnictwo i łowiectwo</t>
  </si>
  <si>
    <t>WYKONANIE</t>
  </si>
  <si>
    <t>ROZDZIAŁ</t>
  </si>
  <si>
    <t>PARAGRAF</t>
  </si>
  <si>
    <t>WYKONANIE WYDATKÓW NA PRZEDSIĘWZIĘCIA REALIZOWANE W RAMACH FUNDUSZU SOŁECKIEGO W ROKU 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</si>
</sst>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4" fontId="0" fillId="0" borderId="0" xfId="18" applyAlignment="1">
      <alignment/>
    </xf>
    <xf numFmtId="44" fontId="1" fillId="0" borderId="0" xfId="18" applyFont="1" applyAlignment="1">
      <alignment/>
    </xf>
    <xf numFmtId="0" fontId="2" fillId="0" borderId="0" xfId="0" applyFont="1" applyAlignment="1">
      <alignment/>
    </xf>
    <xf numFmtId="44" fontId="2" fillId="0" borderId="0" xfId="18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4" fontId="3" fillId="0" borderId="5" xfId="18" applyFont="1" applyBorder="1" applyAlignment="1">
      <alignment/>
    </xf>
    <xf numFmtId="44" fontId="3" fillId="0" borderId="1" xfId="0" applyNumberFormat="1" applyFont="1" applyBorder="1" applyAlignment="1">
      <alignment/>
    </xf>
    <xf numFmtId="44" fontId="3" fillId="0" borderId="0" xfId="18" applyFont="1" applyBorder="1" applyAlignment="1">
      <alignment/>
    </xf>
    <xf numFmtId="44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 horizontal="center"/>
    </xf>
    <xf numFmtId="44" fontId="3" fillId="0" borderId="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4" fontId="4" fillId="0" borderId="13" xfId="18" applyFont="1" applyBorder="1" applyAlignment="1">
      <alignment/>
    </xf>
    <xf numFmtId="4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4" fontId="4" fillId="0" borderId="18" xfId="18" applyFont="1" applyBorder="1" applyAlignment="1">
      <alignment/>
    </xf>
    <xf numFmtId="4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4" fontId="4" fillId="0" borderId="23" xfId="18" applyFont="1" applyBorder="1" applyAlignment="1">
      <alignment/>
    </xf>
    <xf numFmtId="44" fontId="4" fillId="0" borderId="24" xfId="0" applyNumberFormat="1" applyFont="1" applyBorder="1" applyAlignment="1">
      <alignment/>
    </xf>
    <xf numFmtId="44" fontId="3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wrapText="1"/>
    </xf>
    <xf numFmtId="44" fontId="4" fillId="0" borderId="29" xfId="18" applyFont="1" applyBorder="1" applyAlignment="1">
      <alignment/>
    </xf>
    <xf numFmtId="0" fontId="4" fillId="0" borderId="31" xfId="0" applyFont="1" applyBorder="1" applyAlignment="1">
      <alignment/>
    </xf>
    <xf numFmtId="44" fontId="4" fillId="0" borderId="31" xfId="18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1" xfId="0" applyFont="1" applyBorder="1" applyAlignment="1">
      <alignment wrapText="1"/>
    </xf>
    <xf numFmtId="44" fontId="4" fillId="0" borderId="32" xfId="18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44" fontId="4" fillId="0" borderId="33" xfId="18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" xfId="0" applyFont="1" applyBorder="1" applyAlignment="1">
      <alignment wrapText="1"/>
    </xf>
    <xf numFmtId="44" fontId="3" fillId="0" borderId="33" xfId="18" applyFont="1" applyBorder="1" applyAlignment="1">
      <alignment/>
    </xf>
    <xf numFmtId="44" fontId="4" fillId="0" borderId="25" xfId="0" applyNumberFormat="1" applyFont="1" applyBorder="1" applyAlignment="1">
      <alignment/>
    </xf>
    <xf numFmtId="44" fontId="4" fillId="0" borderId="5" xfId="18" applyFont="1" applyBorder="1" applyAlignment="1">
      <alignment/>
    </xf>
    <xf numFmtId="44" fontId="4" fillId="0" borderId="0" xfId="18" applyFont="1" applyBorder="1" applyAlignment="1">
      <alignment/>
    </xf>
    <xf numFmtId="44" fontId="4" fillId="0" borderId="36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37" xfId="18" applyFont="1" applyBorder="1" applyAlignment="1">
      <alignment/>
    </xf>
    <xf numFmtId="44" fontId="3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15" xfId="0" applyFont="1" applyBorder="1" applyAlignment="1">
      <alignment/>
    </xf>
    <xf numFmtId="44" fontId="3" fillId="0" borderId="31" xfId="18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2" xfId="0" applyFont="1" applyBorder="1" applyAlignment="1">
      <alignment wrapText="1"/>
    </xf>
    <xf numFmtId="0" fontId="4" fillId="0" borderId="33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41" xfId="0" applyFont="1" applyBorder="1" applyAlignment="1">
      <alignment/>
    </xf>
    <xf numFmtId="44" fontId="3" fillId="0" borderId="39" xfId="18" applyFont="1" applyBorder="1" applyAlignment="1">
      <alignment/>
    </xf>
    <xf numFmtId="44" fontId="3" fillId="0" borderId="8" xfId="18" applyFont="1" applyBorder="1" applyAlignment="1">
      <alignment/>
    </xf>
    <xf numFmtId="44" fontId="3" fillId="0" borderId="35" xfId="18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0" borderId="34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4" fontId="4" fillId="0" borderId="6" xfId="0" applyNumberFormat="1" applyFont="1" applyBorder="1" applyAlignment="1">
      <alignment/>
    </xf>
    <xf numFmtId="0" fontId="4" fillId="0" borderId="42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distributed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4" fontId="3" fillId="0" borderId="42" xfId="0" applyNumberFormat="1" applyFont="1" applyBorder="1" applyAlignment="1">
      <alignment horizontal="center"/>
    </xf>
    <xf numFmtId="44" fontId="3" fillId="0" borderId="43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tabSelected="1" view="pageBreakPreview" zoomScaleSheetLayoutView="100" workbookViewId="0" topLeftCell="A39">
      <selection activeCell="C9" sqref="C9:E9"/>
    </sheetView>
  </sheetViews>
  <sheetFormatPr defaultColWidth="9.00390625" defaultRowHeight="12.75"/>
  <cols>
    <col min="1" max="1" width="11.25390625" style="0" customWidth="1"/>
    <col min="2" max="2" width="13.75390625" style="0" customWidth="1"/>
    <col min="3" max="3" width="26.25390625" style="0" customWidth="1"/>
    <col min="4" max="4" width="56.375" style="0" customWidth="1"/>
    <col min="5" max="5" width="61.75390625" style="0" customWidth="1"/>
    <col min="6" max="6" width="0.12890625" style="1" customWidth="1"/>
    <col min="7" max="7" width="37.75390625" style="0" customWidth="1"/>
    <col min="8" max="8" width="31.125" style="0" customWidth="1"/>
  </cols>
  <sheetData>
    <row r="2" ht="4.5" customHeight="1">
      <c r="G2" t="s">
        <v>42</v>
      </c>
    </row>
    <row r="3" ht="1.5" customHeight="1" hidden="1">
      <c r="G3" t="s">
        <v>42</v>
      </c>
    </row>
    <row r="4" ht="3" customHeight="1" hidden="1">
      <c r="G4" t="s">
        <v>42</v>
      </c>
    </row>
    <row r="5" ht="12.75" hidden="1">
      <c r="G5" t="s">
        <v>42</v>
      </c>
    </row>
    <row r="6" spans="1:7" ht="25.5" customHeight="1">
      <c r="A6" s="108" t="s">
        <v>73</v>
      </c>
      <c r="B6" s="108"/>
      <c r="C6" s="108"/>
      <c r="D6" s="108"/>
      <c r="E6" s="108"/>
      <c r="F6" s="108"/>
      <c r="G6" s="108"/>
    </row>
    <row r="7" spans="1:6" ht="11.25" customHeight="1" thickBot="1">
      <c r="A7" s="3"/>
      <c r="B7" s="3"/>
      <c r="C7" s="3"/>
      <c r="D7" s="3"/>
      <c r="E7" s="3"/>
      <c r="F7" s="4"/>
    </row>
    <row r="8" spans="1:8" ht="24" customHeight="1" thickBot="1">
      <c r="A8" s="5" t="s">
        <v>0</v>
      </c>
      <c r="B8" s="6" t="s">
        <v>71</v>
      </c>
      <c r="C8" s="5" t="s">
        <v>72</v>
      </c>
      <c r="D8" s="7" t="s">
        <v>1</v>
      </c>
      <c r="E8" s="8" t="s">
        <v>52</v>
      </c>
      <c r="F8" s="9" t="s">
        <v>2</v>
      </c>
      <c r="G8" s="10" t="s">
        <v>55</v>
      </c>
      <c r="H8" s="10" t="s">
        <v>70</v>
      </c>
    </row>
    <row r="9" spans="1:8" ht="21" customHeight="1" thickBot="1">
      <c r="A9" s="82" t="s">
        <v>67</v>
      </c>
      <c r="B9" s="83" t="s">
        <v>68</v>
      </c>
      <c r="C9" s="87" t="s">
        <v>69</v>
      </c>
      <c r="D9" s="88"/>
      <c r="E9" s="88"/>
      <c r="F9" s="11"/>
      <c r="G9" s="12">
        <f>G10+G12</f>
        <v>13667</v>
      </c>
      <c r="H9" s="12">
        <f>H10+H12</f>
        <v>13666.86</v>
      </c>
    </row>
    <row r="10" spans="1:8" ht="18.75" customHeight="1" thickBot="1">
      <c r="A10" s="58" t="s">
        <v>42</v>
      </c>
      <c r="B10" s="59" t="s">
        <v>42</v>
      </c>
      <c r="C10" s="15">
        <v>4179</v>
      </c>
      <c r="D10" s="87" t="s">
        <v>42</v>
      </c>
      <c r="E10" s="89"/>
      <c r="F10" s="60" t="e">
        <f>SUM(F12,F15,F18,#REF!)</f>
        <v>#REF!</v>
      </c>
      <c r="G10" s="10">
        <f>SUM(G11)</f>
        <v>667</v>
      </c>
      <c r="H10" s="10">
        <f>SUM(H11)</f>
        <v>667</v>
      </c>
    </row>
    <row r="11" spans="1:8" ht="19.5" customHeight="1" thickBot="1">
      <c r="A11" s="58"/>
      <c r="B11" s="62"/>
      <c r="C11" s="63" t="s">
        <v>42</v>
      </c>
      <c r="D11" s="64" t="s">
        <v>32</v>
      </c>
      <c r="E11" s="47" t="s">
        <v>48</v>
      </c>
      <c r="F11" s="40">
        <v>1000</v>
      </c>
      <c r="G11" s="56">
        <v>667</v>
      </c>
      <c r="H11" s="56">
        <v>667</v>
      </c>
    </row>
    <row r="12" spans="1:8" ht="15" customHeight="1" thickBot="1">
      <c r="A12" s="17"/>
      <c r="B12" s="24"/>
      <c r="C12" s="81">
        <v>4279</v>
      </c>
      <c r="D12" s="87"/>
      <c r="E12" s="89"/>
      <c r="F12" s="11"/>
      <c r="G12" s="10">
        <f>SUM(G13)</f>
        <v>13000</v>
      </c>
      <c r="H12" s="10">
        <f>SUM(H13)</f>
        <v>12999.86</v>
      </c>
    </row>
    <row r="13" spans="1:8" ht="17.25" customHeight="1" thickBot="1">
      <c r="A13" s="17"/>
      <c r="B13" s="18"/>
      <c r="C13" s="63" t="s">
        <v>42</v>
      </c>
      <c r="D13" s="70" t="s">
        <v>32</v>
      </c>
      <c r="E13" s="30" t="s">
        <v>33</v>
      </c>
      <c r="F13" s="11"/>
      <c r="G13" s="84">
        <v>13000</v>
      </c>
      <c r="H13" s="84">
        <v>12999.86</v>
      </c>
    </row>
    <row r="14" spans="1:8" ht="21" customHeight="1" thickBot="1">
      <c r="A14" s="5">
        <v>600</v>
      </c>
      <c r="B14" s="5">
        <v>60016</v>
      </c>
      <c r="C14" s="87" t="s">
        <v>58</v>
      </c>
      <c r="D14" s="88"/>
      <c r="E14" s="89"/>
      <c r="F14" s="11" t="e">
        <f>SUM(F32,#REF!)</f>
        <v>#REF!</v>
      </c>
      <c r="G14" s="10">
        <f>SUM(G15,G32)</f>
        <v>163984.62</v>
      </c>
      <c r="H14" s="10">
        <f>SUM(H15,H32)</f>
        <v>158615.57</v>
      </c>
    </row>
    <row r="15" spans="1:8" ht="14.25" customHeight="1" thickBot="1">
      <c r="A15" s="13"/>
      <c r="B15" s="14"/>
      <c r="C15" s="15">
        <v>4210</v>
      </c>
      <c r="D15" s="87"/>
      <c r="E15" s="99"/>
      <c r="F15" s="9"/>
      <c r="G15" s="16">
        <f>SUM(G16:G31)</f>
        <v>131151.38</v>
      </c>
      <c r="H15" s="16">
        <f>SUM(H16:H31)</f>
        <v>130645.03000000001</v>
      </c>
    </row>
    <row r="16" spans="1:8" ht="21" customHeight="1">
      <c r="A16" s="17"/>
      <c r="B16" s="18"/>
      <c r="C16" s="19" t="s">
        <v>42</v>
      </c>
      <c r="D16" s="20" t="s">
        <v>3</v>
      </c>
      <c r="E16" s="21" t="s">
        <v>8</v>
      </c>
      <c r="F16" s="22">
        <v>12485.19</v>
      </c>
      <c r="G16" s="23">
        <v>11147.53</v>
      </c>
      <c r="H16" s="23">
        <v>11147.53</v>
      </c>
    </row>
    <row r="17" spans="1:8" ht="23.25" customHeight="1">
      <c r="A17" s="17"/>
      <c r="B17" s="18"/>
      <c r="C17" s="24"/>
      <c r="D17" s="25" t="s">
        <v>4</v>
      </c>
      <c r="E17" s="26" t="s">
        <v>8</v>
      </c>
      <c r="F17" s="27">
        <v>5000</v>
      </c>
      <c r="G17" s="28">
        <v>4627</v>
      </c>
      <c r="H17" s="28">
        <v>4627</v>
      </c>
    </row>
    <row r="18" spans="1:8" ht="18.75" customHeight="1">
      <c r="A18" s="17"/>
      <c r="B18" s="18"/>
      <c r="C18" s="24"/>
      <c r="D18" s="25" t="s">
        <v>5</v>
      </c>
      <c r="E18" s="26" t="s">
        <v>8</v>
      </c>
      <c r="F18" s="27">
        <v>7765.18</v>
      </c>
      <c r="G18" s="28">
        <v>6455.43</v>
      </c>
      <c r="H18" s="28">
        <v>6455.43</v>
      </c>
    </row>
    <row r="19" spans="1:8" ht="18.75" customHeight="1">
      <c r="A19" s="17"/>
      <c r="B19" s="18"/>
      <c r="C19" s="24"/>
      <c r="D19" s="25" t="s">
        <v>6</v>
      </c>
      <c r="E19" s="26" t="s">
        <v>8</v>
      </c>
      <c r="F19" s="27">
        <v>8000</v>
      </c>
      <c r="G19" s="28">
        <v>7393.01</v>
      </c>
      <c r="H19" s="28">
        <v>7393.01</v>
      </c>
    </row>
    <row r="20" spans="1:8" ht="18" customHeight="1">
      <c r="A20" s="17"/>
      <c r="B20" s="18"/>
      <c r="C20" s="24"/>
      <c r="D20" s="25" t="s">
        <v>6</v>
      </c>
      <c r="E20" s="26" t="s">
        <v>13</v>
      </c>
      <c r="F20" s="27">
        <v>8000</v>
      </c>
      <c r="G20" s="28">
        <v>4486.4</v>
      </c>
      <c r="H20" s="28">
        <v>4486.4</v>
      </c>
    </row>
    <row r="21" spans="1:8" ht="17.25" customHeight="1">
      <c r="A21" s="17"/>
      <c r="B21" s="18"/>
      <c r="C21" s="24"/>
      <c r="D21" s="25" t="s">
        <v>7</v>
      </c>
      <c r="E21" s="26" t="s">
        <v>8</v>
      </c>
      <c r="F21" s="27">
        <v>11800.03</v>
      </c>
      <c r="G21" s="28">
        <v>11068.28</v>
      </c>
      <c r="H21" s="28">
        <v>11068.28</v>
      </c>
    </row>
    <row r="22" spans="1:8" ht="18" customHeight="1">
      <c r="A22" s="17"/>
      <c r="B22" s="18"/>
      <c r="C22" s="24"/>
      <c r="D22" s="25" t="s">
        <v>9</v>
      </c>
      <c r="E22" s="26" t="s">
        <v>10</v>
      </c>
      <c r="F22" s="27">
        <v>11000</v>
      </c>
      <c r="G22" s="28">
        <v>11000</v>
      </c>
      <c r="H22" s="28">
        <v>10672.44</v>
      </c>
    </row>
    <row r="23" spans="1:8" ht="19.5" customHeight="1">
      <c r="A23" s="17"/>
      <c r="B23" s="18"/>
      <c r="C23" s="24"/>
      <c r="D23" s="25" t="s">
        <v>11</v>
      </c>
      <c r="E23" s="26" t="s">
        <v>8</v>
      </c>
      <c r="F23" s="27">
        <v>8856.36</v>
      </c>
      <c r="G23" s="28">
        <v>7429.8</v>
      </c>
      <c r="H23" s="28">
        <v>7429.8</v>
      </c>
    </row>
    <row r="24" spans="1:8" ht="18.75" customHeight="1">
      <c r="A24" s="17"/>
      <c r="B24" s="18"/>
      <c r="C24" s="24"/>
      <c r="D24" s="25" t="s">
        <v>12</v>
      </c>
      <c r="E24" s="26" t="s">
        <v>13</v>
      </c>
      <c r="F24" s="27">
        <v>10140</v>
      </c>
      <c r="G24" s="28">
        <v>10140</v>
      </c>
      <c r="H24" s="28">
        <v>10139.3</v>
      </c>
    </row>
    <row r="25" spans="1:8" ht="17.25" customHeight="1">
      <c r="A25" s="17"/>
      <c r="B25" s="18"/>
      <c r="C25" s="24"/>
      <c r="D25" s="25" t="s">
        <v>14</v>
      </c>
      <c r="E25" s="26" t="s">
        <v>13</v>
      </c>
      <c r="F25" s="27">
        <v>11673.14</v>
      </c>
      <c r="G25" s="28">
        <v>11673.14</v>
      </c>
      <c r="H25" s="28">
        <v>11495.13</v>
      </c>
    </row>
    <row r="26" spans="1:8" ht="19.5" customHeight="1">
      <c r="A26" s="17"/>
      <c r="B26" s="18"/>
      <c r="C26" s="24"/>
      <c r="D26" s="25" t="s">
        <v>15</v>
      </c>
      <c r="E26" s="26" t="s">
        <v>8</v>
      </c>
      <c r="F26" s="27">
        <v>8348.84</v>
      </c>
      <c r="G26" s="28">
        <v>8008.62</v>
      </c>
      <c r="H26" s="28">
        <v>8008.62</v>
      </c>
    </row>
    <row r="27" spans="1:8" ht="19.5" customHeight="1">
      <c r="A27" s="17"/>
      <c r="B27" s="18"/>
      <c r="C27" s="24"/>
      <c r="D27" s="25" t="s">
        <v>40</v>
      </c>
      <c r="E27" s="26" t="s">
        <v>18</v>
      </c>
      <c r="F27" s="27">
        <v>8789.71</v>
      </c>
      <c r="G27" s="28">
        <v>3888.4</v>
      </c>
      <c r="H27" s="28">
        <v>3888.4</v>
      </c>
    </row>
    <row r="28" spans="1:8" ht="19.5" customHeight="1">
      <c r="A28" s="17"/>
      <c r="B28" s="18"/>
      <c r="C28" s="24"/>
      <c r="D28" s="25" t="s">
        <v>16</v>
      </c>
      <c r="E28" s="26" t="s">
        <v>8</v>
      </c>
      <c r="F28" s="27">
        <v>12485.19</v>
      </c>
      <c r="G28" s="28">
        <v>8373.74</v>
      </c>
      <c r="H28" s="28">
        <v>8373.74</v>
      </c>
    </row>
    <row r="29" spans="1:8" ht="18" customHeight="1">
      <c r="A29" s="17"/>
      <c r="B29" s="18"/>
      <c r="C29" s="24"/>
      <c r="D29" s="25" t="s">
        <v>17</v>
      </c>
      <c r="E29" s="26" t="s">
        <v>18</v>
      </c>
      <c r="F29" s="27">
        <v>10074.43</v>
      </c>
      <c r="G29" s="28">
        <v>10074.43</v>
      </c>
      <c r="H29" s="28">
        <v>10074.35</v>
      </c>
    </row>
    <row r="30" spans="1:8" ht="17.25" customHeight="1">
      <c r="A30" s="17"/>
      <c r="B30" s="18"/>
      <c r="C30" s="24"/>
      <c r="D30" s="25" t="s">
        <v>19</v>
      </c>
      <c r="E30" s="26" t="s">
        <v>20</v>
      </c>
      <c r="F30" s="27">
        <v>11013.36</v>
      </c>
      <c r="G30" s="28">
        <v>9385.6</v>
      </c>
      <c r="H30" s="28">
        <v>9385.6</v>
      </c>
    </row>
    <row r="31" spans="1:8" ht="18" customHeight="1" thickBot="1">
      <c r="A31" s="17"/>
      <c r="B31" s="18"/>
      <c r="C31" s="29"/>
      <c r="D31" s="30" t="s">
        <v>21</v>
      </c>
      <c r="E31" s="31" t="s">
        <v>22</v>
      </c>
      <c r="F31" s="32">
        <v>6000</v>
      </c>
      <c r="G31" s="33">
        <v>6000</v>
      </c>
      <c r="H31" s="33">
        <v>6000</v>
      </c>
    </row>
    <row r="32" spans="1:8" ht="18.75" customHeight="1" thickBot="1">
      <c r="A32" s="17"/>
      <c r="B32" s="18"/>
      <c r="C32" s="5">
        <v>4300</v>
      </c>
      <c r="D32" s="88"/>
      <c r="E32" s="99"/>
      <c r="F32" s="9">
        <f>SUM(F16:F31)</f>
        <v>151431.43</v>
      </c>
      <c r="G32" s="34">
        <f>SUM(G33:G46)</f>
        <v>32833.24</v>
      </c>
      <c r="H32" s="34">
        <f>SUM(H33:H46)</f>
        <v>27970.54</v>
      </c>
    </row>
    <row r="33" spans="1:8" ht="18" customHeight="1">
      <c r="A33" s="17"/>
      <c r="B33" s="18"/>
      <c r="C33" s="19" t="s">
        <v>42</v>
      </c>
      <c r="D33" s="21" t="s">
        <v>4</v>
      </c>
      <c r="E33" s="35" t="s">
        <v>23</v>
      </c>
      <c r="F33" s="22">
        <v>2333.78</v>
      </c>
      <c r="G33" s="23">
        <v>2333.78</v>
      </c>
      <c r="H33" s="23">
        <v>0</v>
      </c>
    </row>
    <row r="34" spans="1:8" ht="20.25" customHeight="1">
      <c r="A34" s="17"/>
      <c r="B34" s="18"/>
      <c r="C34" s="24"/>
      <c r="D34" s="26" t="s">
        <v>9</v>
      </c>
      <c r="E34" s="36" t="s">
        <v>44</v>
      </c>
      <c r="F34" s="27">
        <v>3616.81</v>
      </c>
      <c r="G34" s="28">
        <v>3616.81</v>
      </c>
      <c r="H34" s="28">
        <v>3690.5</v>
      </c>
    </row>
    <row r="35" spans="1:8" ht="18" customHeight="1">
      <c r="A35" s="17"/>
      <c r="B35" s="18"/>
      <c r="C35" s="24"/>
      <c r="D35" s="26" t="s">
        <v>40</v>
      </c>
      <c r="E35" s="36" t="s">
        <v>41</v>
      </c>
      <c r="F35" s="27">
        <v>4000</v>
      </c>
      <c r="G35" s="28">
        <v>8901.31</v>
      </c>
      <c r="H35" s="28">
        <v>8901.3</v>
      </c>
    </row>
    <row r="36" spans="1:8" ht="18" customHeight="1">
      <c r="A36" s="17"/>
      <c r="B36" s="18"/>
      <c r="C36" s="24"/>
      <c r="D36" s="21" t="s">
        <v>3</v>
      </c>
      <c r="E36" s="36" t="s">
        <v>56</v>
      </c>
      <c r="F36" s="27"/>
      <c r="G36" s="28">
        <v>1337.66</v>
      </c>
      <c r="H36" s="28">
        <v>1337.66</v>
      </c>
    </row>
    <row r="37" spans="1:8" ht="18" customHeight="1">
      <c r="A37" s="17"/>
      <c r="B37" s="18"/>
      <c r="C37" s="24"/>
      <c r="D37" s="26" t="s">
        <v>4</v>
      </c>
      <c r="E37" s="36" t="s">
        <v>56</v>
      </c>
      <c r="F37" s="27"/>
      <c r="G37" s="28">
        <v>373</v>
      </c>
      <c r="H37" s="28">
        <v>373</v>
      </c>
    </row>
    <row r="38" spans="1:8" ht="18" customHeight="1">
      <c r="A38" s="17"/>
      <c r="B38" s="18"/>
      <c r="C38" s="24"/>
      <c r="D38" s="26" t="s">
        <v>5</v>
      </c>
      <c r="E38" s="36" t="s">
        <v>56</v>
      </c>
      <c r="F38" s="27"/>
      <c r="G38" s="28">
        <v>1309.75</v>
      </c>
      <c r="H38" s="28">
        <v>1309.75</v>
      </c>
    </row>
    <row r="39" spans="1:8" ht="18" customHeight="1">
      <c r="A39" s="17"/>
      <c r="B39" s="18"/>
      <c r="C39" s="24"/>
      <c r="D39" s="26" t="s">
        <v>6</v>
      </c>
      <c r="E39" s="36" t="s">
        <v>56</v>
      </c>
      <c r="F39" s="27"/>
      <c r="G39" s="28">
        <v>606.99</v>
      </c>
      <c r="H39" s="28">
        <v>606.99</v>
      </c>
    </row>
    <row r="40" spans="1:8" ht="18" customHeight="1">
      <c r="A40" s="17"/>
      <c r="B40" s="18"/>
      <c r="C40" s="24"/>
      <c r="D40" s="26" t="s">
        <v>6</v>
      </c>
      <c r="E40" s="36" t="s">
        <v>41</v>
      </c>
      <c r="F40" s="27"/>
      <c r="G40" s="28">
        <v>3513.6</v>
      </c>
      <c r="H40" s="28">
        <v>3513.6</v>
      </c>
    </row>
    <row r="41" spans="1:8" ht="18" customHeight="1">
      <c r="A41" s="17"/>
      <c r="B41" s="18"/>
      <c r="C41" s="24"/>
      <c r="D41" s="26" t="s">
        <v>7</v>
      </c>
      <c r="E41" s="36" t="s">
        <v>56</v>
      </c>
      <c r="F41" s="27"/>
      <c r="G41" s="28">
        <v>731.75</v>
      </c>
      <c r="H41" s="28">
        <v>731.75</v>
      </c>
    </row>
    <row r="42" spans="1:8" ht="18" customHeight="1">
      <c r="A42" s="17"/>
      <c r="B42" s="18"/>
      <c r="C42" s="24"/>
      <c r="D42" s="26" t="s">
        <v>11</v>
      </c>
      <c r="E42" s="36" t="s">
        <v>56</v>
      </c>
      <c r="F42" s="27"/>
      <c r="G42" s="28">
        <v>1426.56</v>
      </c>
      <c r="H42" s="28">
        <v>1426.56</v>
      </c>
    </row>
    <row r="43" spans="1:8" ht="18" customHeight="1">
      <c r="A43" s="17"/>
      <c r="B43" s="18"/>
      <c r="C43" s="24"/>
      <c r="D43" s="26" t="s">
        <v>15</v>
      </c>
      <c r="E43" s="36" t="s">
        <v>56</v>
      </c>
      <c r="F43" s="27"/>
      <c r="G43" s="28">
        <v>340.22</v>
      </c>
      <c r="H43" s="28">
        <v>340.22</v>
      </c>
    </row>
    <row r="44" spans="1:8" ht="18" customHeight="1">
      <c r="A44" s="17"/>
      <c r="B44" s="18"/>
      <c r="C44" s="24"/>
      <c r="D44" s="26" t="s">
        <v>16</v>
      </c>
      <c r="E44" s="36" t="s">
        <v>56</v>
      </c>
      <c r="F44" s="27"/>
      <c r="G44" s="28">
        <v>4111.45</v>
      </c>
      <c r="H44" s="28">
        <v>4111.45</v>
      </c>
    </row>
    <row r="45" spans="1:8" ht="18" customHeight="1">
      <c r="A45" s="17"/>
      <c r="B45" s="18"/>
      <c r="C45" s="24"/>
      <c r="D45" s="26" t="s">
        <v>19</v>
      </c>
      <c r="E45" s="36" t="s">
        <v>56</v>
      </c>
      <c r="F45" s="27"/>
      <c r="G45" s="28">
        <v>1627.76</v>
      </c>
      <c r="H45" s="28">
        <v>1627.76</v>
      </c>
    </row>
    <row r="46" spans="1:8" ht="18" customHeight="1" thickBot="1">
      <c r="A46" s="37"/>
      <c r="B46" s="38"/>
      <c r="C46" s="29"/>
      <c r="D46" s="26" t="s">
        <v>21</v>
      </c>
      <c r="E46" s="36" t="s">
        <v>24</v>
      </c>
      <c r="F46" s="27">
        <v>2602.6</v>
      </c>
      <c r="G46" s="28">
        <v>2602.6</v>
      </c>
      <c r="H46" s="28">
        <v>0</v>
      </c>
    </row>
    <row r="47" spans="1:8" ht="23.25" customHeight="1" thickBot="1">
      <c r="A47" s="6">
        <v>754</v>
      </c>
      <c r="B47" s="5">
        <v>75412</v>
      </c>
      <c r="C47" s="87" t="s">
        <v>59</v>
      </c>
      <c r="D47" s="88"/>
      <c r="E47" s="99"/>
      <c r="F47" s="9" t="e">
        <f>SUM(F54,#REF!)</f>
        <v>#REF!</v>
      </c>
      <c r="G47" s="10">
        <f>SUM(G48,G54)</f>
        <v>27864</v>
      </c>
      <c r="H47" s="10">
        <f>SUM(H48,H54)</f>
        <v>27644.440000000002</v>
      </c>
    </row>
    <row r="48" spans="1:8" ht="22.5" customHeight="1" thickBot="1">
      <c r="A48" s="13"/>
      <c r="B48" s="14"/>
      <c r="C48" s="8">
        <v>4210</v>
      </c>
      <c r="D48" s="98"/>
      <c r="E48" s="99"/>
      <c r="F48" s="9"/>
      <c r="G48" s="16">
        <f>SUM(G49:G53)</f>
        <v>25864</v>
      </c>
      <c r="H48" s="16">
        <f>SUM(H49:H53)</f>
        <v>25644.440000000002</v>
      </c>
    </row>
    <row r="49" spans="1:8" ht="18.75" customHeight="1">
      <c r="A49" s="17"/>
      <c r="B49" s="18"/>
      <c r="C49" s="19" t="s">
        <v>42</v>
      </c>
      <c r="D49" s="92" t="s">
        <v>25</v>
      </c>
      <c r="E49" s="39" t="s">
        <v>26</v>
      </c>
      <c r="F49" s="40">
        <v>8194</v>
      </c>
      <c r="G49" s="23">
        <v>8194</v>
      </c>
      <c r="H49" s="23">
        <v>8000</v>
      </c>
    </row>
    <row r="50" spans="1:8" ht="18.75" customHeight="1">
      <c r="A50" s="17"/>
      <c r="B50" s="18"/>
      <c r="C50" s="24"/>
      <c r="D50" s="93"/>
      <c r="E50" s="25" t="s">
        <v>27</v>
      </c>
      <c r="F50" s="42">
        <v>2000</v>
      </c>
      <c r="G50" s="28">
        <v>2000</v>
      </c>
      <c r="H50" s="28">
        <v>1978.84</v>
      </c>
    </row>
    <row r="51" spans="1:8" ht="17.25" customHeight="1">
      <c r="A51" s="17"/>
      <c r="B51" s="18"/>
      <c r="C51" s="24"/>
      <c r="D51" s="94"/>
      <c r="E51" s="25" t="s">
        <v>53</v>
      </c>
      <c r="F51" s="42">
        <v>1200</v>
      </c>
      <c r="G51" s="28">
        <v>1200</v>
      </c>
      <c r="H51" s="28">
        <v>1195.6</v>
      </c>
    </row>
    <row r="52" spans="1:8" ht="18" customHeight="1">
      <c r="A52" s="17"/>
      <c r="B52" s="18"/>
      <c r="C52" s="24"/>
      <c r="D52" s="41" t="s">
        <v>28</v>
      </c>
      <c r="E52" s="25" t="s">
        <v>27</v>
      </c>
      <c r="F52" s="42">
        <v>5000</v>
      </c>
      <c r="G52" s="28">
        <v>5000</v>
      </c>
      <c r="H52" s="28">
        <v>5000</v>
      </c>
    </row>
    <row r="53" spans="1:8" ht="30.75" thickBot="1">
      <c r="A53" s="17"/>
      <c r="B53" s="18"/>
      <c r="C53" s="29"/>
      <c r="D53" s="43" t="s">
        <v>29</v>
      </c>
      <c r="E53" s="44" t="s">
        <v>45</v>
      </c>
      <c r="F53" s="45">
        <v>9470</v>
      </c>
      <c r="G53" s="33">
        <v>9470</v>
      </c>
      <c r="H53" s="33">
        <v>9470</v>
      </c>
    </row>
    <row r="54" spans="1:8" ht="19.5" customHeight="1" thickBot="1">
      <c r="A54" s="17"/>
      <c r="B54" s="18"/>
      <c r="C54" s="5">
        <v>4300</v>
      </c>
      <c r="D54" s="95"/>
      <c r="E54" s="91"/>
      <c r="F54" s="9">
        <f>SUM(F49:F53)</f>
        <v>25864</v>
      </c>
      <c r="G54" s="34">
        <f>SUM(G55)</f>
        <v>2000</v>
      </c>
      <c r="H54" s="34">
        <f>SUM(H55)</f>
        <v>2000</v>
      </c>
    </row>
    <row r="55" spans="1:8" ht="20.25" customHeight="1" thickBot="1">
      <c r="A55" s="17"/>
      <c r="B55" s="18"/>
      <c r="C55" s="46">
        <v>4300</v>
      </c>
      <c r="D55" s="38" t="s">
        <v>29</v>
      </c>
      <c r="E55" s="47" t="s">
        <v>31</v>
      </c>
      <c r="F55" s="40">
        <v>2000</v>
      </c>
      <c r="G55" s="23">
        <v>2000</v>
      </c>
      <c r="H55" s="23">
        <v>2000</v>
      </c>
    </row>
    <row r="56" spans="1:8" ht="19.5" customHeight="1" thickBot="1">
      <c r="A56" s="6">
        <v>801</v>
      </c>
      <c r="B56" s="5">
        <v>80101</v>
      </c>
      <c r="C56" s="87" t="s">
        <v>60</v>
      </c>
      <c r="D56" s="88"/>
      <c r="E56" s="99"/>
      <c r="F56" s="9">
        <f>SUM(F58)</f>
        <v>9742.84</v>
      </c>
      <c r="G56" s="10">
        <f>SUM(G57)</f>
        <v>9742.84</v>
      </c>
      <c r="H56" s="10">
        <f>SUM(H57)</f>
        <v>9742.84</v>
      </c>
    </row>
    <row r="57" spans="1:8" ht="23.25" customHeight="1" thickBot="1">
      <c r="A57" s="13" t="s">
        <v>42</v>
      </c>
      <c r="B57" s="14" t="s">
        <v>57</v>
      </c>
      <c r="C57" s="5">
        <v>4240</v>
      </c>
      <c r="D57" s="95"/>
      <c r="E57" s="96"/>
      <c r="F57" s="48">
        <v>9742.84</v>
      </c>
      <c r="G57" s="34">
        <f>SUM(G58)</f>
        <v>9742.84</v>
      </c>
      <c r="H57" s="34">
        <f>SUM(H58)</f>
        <v>9742.84</v>
      </c>
    </row>
    <row r="58" spans="1:8" ht="30.75" customHeight="1" thickBot="1">
      <c r="A58" s="49"/>
      <c r="B58" s="50"/>
      <c r="C58" s="46"/>
      <c r="D58" s="38" t="s">
        <v>28</v>
      </c>
      <c r="E58" s="51" t="s">
        <v>46</v>
      </c>
      <c r="F58" s="40">
        <v>9742.84</v>
      </c>
      <c r="G58" s="23">
        <v>9742.84</v>
      </c>
      <c r="H58" s="23">
        <v>9742.84</v>
      </c>
    </row>
    <row r="59" spans="1:8" ht="30" customHeight="1" thickBot="1">
      <c r="A59" s="6">
        <v>900</v>
      </c>
      <c r="B59" s="87" t="s">
        <v>61</v>
      </c>
      <c r="C59" s="88"/>
      <c r="D59" s="88"/>
      <c r="E59" s="89"/>
      <c r="F59" s="52">
        <f>SUM(F62,F65,)</f>
        <v>14959.2</v>
      </c>
      <c r="G59" s="10">
        <f>SUM(G60,G63)</f>
        <v>14959.2</v>
      </c>
      <c r="H59" s="10">
        <f>SUM(H60,H63)</f>
        <v>14745.14</v>
      </c>
    </row>
    <row r="60" spans="1:8" ht="25.5" customHeight="1" thickBot="1">
      <c r="A60" s="13" t="s">
        <v>42</v>
      </c>
      <c r="B60" s="6">
        <v>90015</v>
      </c>
      <c r="C60" s="87" t="s">
        <v>62</v>
      </c>
      <c r="D60" s="88"/>
      <c r="E60" s="89"/>
      <c r="F60" s="48"/>
      <c r="G60" s="53">
        <f>SUM(G61)</f>
        <v>9693.78</v>
      </c>
      <c r="H60" s="53">
        <f>SUM(H61)</f>
        <v>9481.7</v>
      </c>
    </row>
    <row r="61" spans="1:8" ht="18.75" customHeight="1" thickBot="1">
      <c r="A61" s="17"/>
      <c r="B61" s="19"/>
      <c r="C61" s="8">
        <v>4300</v>
      </c>
      <c r="D61" s="90" t="s">
        <v>42</v>
      </c>
      <c r="E61" s="91"/>
      <c r="F61" s="54">
        <v>9693.78</v>
      </c>
      <c r="G61" s="34">
        <f>SUM(G62)</f>
        <v>9693.78</v>
      </c>
      <c r="H61" s="34">
        <f>SUM(H62)</f>
        <v>9481.7</v>
      </c>
    </row>
    <row r="62" spans="1:8" ht="21" customHeight="1" thickBot="1">
      <c r="A62" s="17"/>
      <c r="B62" s="50"/>
      <c r="C62" s="46"/>
      <c r="D62" s="18" t="s">
        <v>30</v>
      </c>
      <c r="E62" s="47" t="s">
        <v>47</v>
      </c>
      <c r="F62" s="55">
        <v>9693.78</v>
      </c>
      <c r="G62" s="56">
        <v>9693.78</v>
      </c>
      <c r="H62" s="56">
        <v>9481.7</v>
      </c>
    </row>
    <row r="63" spans="1:8" ht="21.75" customHeight="1" thickBot="1">
      <c r="A63" s="17"/>
      <c r="B63" s="6">
        <v>90095</v>
      </c>
      <c r="C63" s="87" t="s">
        <v>63</v>
      </c>
      <c r="D63" s="88"/>
      <c r="E63" s="89"/>
      <c r="F63" s="48"/>
      <c r="G63" s="53">
        <f>SUM(G64)</f>
        <v>5265.42</v>
      </c>
      <c r="H63" s="53">
        <f>SUM(H64)</f>
        <v>5263.44</v>
      </c>
    </row>
    <row r="64" spans="1:8" ht="17.25" customHeight="1" thickBot="1">
      <c r="A64" s="17"/>
      <c r="B64" s="19"/>
      <c r="C64" s="8">
        <v>4210</v>
      </c>
      <c r="D64" s="98" t="s">
        <v>42</v>
      </c>
      <c r="E64" s="99"/>
      <c r="F64" s="9">
        <v>5265.42</v>
      </c>
      <c r="G64" s="34">
        <f>SUM(G65)</f>
        <v>5265.42</v>
      </c>
      <c r="H64" s="34">
        <f>SUM(H65)</f>
        <v>5263.44</v>
      </c>
    </row>
    <row r="65" spans="1:8" ht="22.5" customHeight="1" thickBot="1">
      <c r="A65" s="49"/>
      <c r="B65" s="50"/>
      <c r="C65" s="46"/>
      <c r="D65" s="38" t="s">
        <v>6</v>
      </c>
      <c r="E65" s="47" t="s">
        <v>43</v>
      </c>
      <c r="F65" s="40">
        <v>5265.42</v>
      </c>
      <c r="G65" s="23">
        <v>5265.42</v>
      </c>
      <c r="H65" s="23">
        <v>5263.44</v>
      </c>
    </row>
    <row r="66" spans="1:8" ht="27" customHeight="1" thickBot="1">
      <c r="A66" s="5">
        <v>921</v>
      </c>
      <c r="B66" s="57">
        <v>92109</v>
      </c>
      <c r="C66" s="87" t="s">
        <v>64</v>
      </c>
      <c r="D66" s="88"/>
      <c r="E66" s="89"/>
      <c r="F66" s="52" t="e">
        <f>SUM(#REF!,)</f>
        <v>#REF!</v>
      </c>
      <c r="G66" s="10">
        <f>SUM(G67,G70,G73)</f>
        <v>25881.23</v>
      </c>
      <c r="H66" s="10">
        <f>SUM(H67,H70,H73)</f>
        <v>24144.76</v>
      </c>
    </row>
    <row r="67" spans="1:8" ht="21" customHeight="1" thickBot="1">
      <c r="A67" s="58"/>
      <c r="B67" s="65"/>
      <c r="C67" s="5">
        <v>4210</v>
      </c>
      <c r="D67" s="97"/>
      <c r="E67" s="96"/>
      <c r="F67" s="66" t="e">
        <f>SUM(#REF!)</f>
        <v>#REF!</v>
      </c>
      <c r="G67" s="10">
        <f>SUM(G68:G69)</f>
        <v>12600</v>
      </c>
      <c r="H67" s="10">
        <f>SUM(H68:H69)</f>
        <v>12600</v>
      </c>
    </row>
    <row r="68" spans="1:8" ht="18" customHeight="1">
      <c r="A68" s="17"/>
      <c r="B68" s="18"/>
      <c r="C68" s="67" t="s">
        <v>42</v>
      </c>
      <c r="D68" s="68" t="s">
        <v>34</v>
      </c>
      <c r="E68" s="69" t="s">
        <v>35</v>
      </c>
      <c r="F68" s="42">
        <v>9800</v>
      </c>
      <c r="G68" s="23">
        <v>9800</v>
      </c>
      <c r="H68" s="23">
        <v>9800</v>
      </c>
    </row>
    <row r="69" spans="1:8" ht="18" customHeight="1" thickBot="1">
      <c r="A69" s="17"/>
      <c r="B69" s="18"/>
      <c r="C69" s="63"/>
      <c r="D69" s="70" t="s">
        <v>36</v>
      </c>
      <c r="E69" s="30" t="s">
        <v>37</v>
      </c>
      <c r="F69" s="45">
        <v>2800</v>
      </c>
      <c r="G69" s="33">
        <v>2800</v>
      </c>
      <c r="H69" s="33">
        <v>2800</v>
      </c>
    </row>
    <row r="70" spans="1:8" ht="22.5" customHeight="1" thickBot="1">
      <c r="A70" s="17"/>
      <c r="B70" s="24"/>
      <c r="C70" s="6">
        <v>4270</v>
      </c>
      <c r="D70" s="87"/>
      <c r="E70" s="89"/>
      <c r="F70" s="52">
        <f>SUM(F68:F69)</f>
        <v>12600</v>
      </c>
      <c r="G70" s="34">
        <f>SUM(G71:G72)</f>
        <v>11636.47</v>
      </c>
      <c r="H70" s="34">
        <f>SUM(H71:H72)</f>
        <v>9900</v>
      </c>
    </row>
    <row r="71" spans="1:8" ht="22.5" customHeight="1" thickBot="1">
      <c r="A71" s="17"/>
      <c r="B71" s="18"/>
      <c r="C71" s="73" t="s">
        <v>42</v>
      </c>
      <c r="D71" s="85" t="s">
        <v>32</v>
      </c>
      <c r="E71" s="30" t="s">
        <v>33</v>
      </c>
      <c r="F71" s="11"/>
      <c r="G71" s="86">
        <v>1736.47</v>
      </c>
      <c r="H71" s="86">
        <v>0</v>
      </c>
    </row>
    <row r="72" spans="1:8" ht="20.25" customHeight="1" thickBot="1">
      <c r="A72" s="17"/>
      <c r="B72" s="18"/>
      <c r="C72" s="50" t="s">
        <v>42</v>
      </c>
      <c r="D72" s="47" t="s">
        <v>36</v>
      </c>
      <c r="E72" s="69" t="s">
        <v>33</v>
      </c>
      <c r="F72" s="40">
        <v>9900</v>
      </c>
      <c r="G72" s="23">
        <v>9900</v>
      </c>
      <c r="H72" s="23">
        <v>9900</v>
      </c>
    </row>
    <row r="73" spans="1:8" ht="21" customHeight="1" thickBot="1">
      <c r="A73" s="17"/>
      <c r="B73" s="24"/>
      <c r="C73" s="8">
        <v>4300</v>
      </c>
      <c r="D73" s="98"/>
      <c r="E73" s="99"/>
      <c r="F73" s="9">
        <f>SUM(F72:F72)</f>
        <v>9900</v>
      </c>
      <c r="G73" s="34">
        <f>SUM(G74)</f>
        <v>1644.76</v>
      </c>
      <c r="H73" s="34">
        <f>SUM(H74)</f>
        <v>1644.76</v>
      </c>
    </row>
    <row r="74" spans="1:8" ht="24" customHeight="1" thickBot="1">
      <c r="A74" s="17"/>
      <c r="B74" s="18"/>
      <c r="C74" s="71" t="s">
        <v>42</v>
      </c>
      <c r="D74" s="68" t="s">
        <v>34</v>
      </c>
      <c r="E74" s="47" t="s">
        <v>49</v>
      </c>
      <c r="F74" s="40">
        <v>1644.76</v>
      </c>
      <c r="G74" s="23">
        <v>1644.76</v>
      </c>
      <c r="H74" s="23">
        <v>1644.76</v>
      </c>
    </row>
    <row r="75" spans="1:8" ht="19.5" customHeight="1" thickBot="1">
      <c r="A75" s="6">
        <v>926</v>
      </c>
      <c r="B75" s="87" t="s">
        <v>65</v>
      </c>
      <c r="C75" s="88"/>
      <c r="D75" s="88"/>
      <c r="E75" s="89"/>
      <c r="F75" s="52">
        <f>SUM(F78,F81,F83)</f>
        <v>14186.26</v>
      </c>
      <c r="G75" s="10">
        <f>SUM(G76,G79)</f>
        <v>14186.26</v>
      </c>
      <c r="H75" s="10">
        <f>SUM(H76,H79)</f>
        <v>14178.64</v>
      </c>
    </row>
    <row r="76" spans="1:8" ht="19.5" customHeight="1" thickBot="1">
      <c r="A76" s="72"/>
      <c r="B76" s="6">
        <v>92605</v>
      </c>
      <c r="C76" s="87" t="s">
        <v>66</v>
      </c>
      <c r="D76" s="88"/>
      <c r="E76" s="89"/>
      <c r="F76" s="48"/>
      <c r="G76" s="34">
        <f>SUM(G77)</f>
        <v>5000</v>
      </c>
      <c r="H76" s="34">
        <f>SUM(H77)</f>
        <v>4992.39</v>
      </c>
    </row>
    <row r="77" spans="1:8" ht="33.75" customHeight="1" thickBot="1">
      <c r="A77" s="17"/>
      <c r="B77" s="73"/>
      <c r="C77" s="8">
        <v>4210</v>
      </c>
      <c r="D77" s="90" t="s">
        <v>42</v>
      </c>
      <c r="E77" s="96"/>
      <c r="F77" s="40">
        <v>5000</v>
      </c>
      <c r="G77" s="61">
        <f>SUM(G78)</f>
        <v>5000</v>
      </c>
      <c r="H77" s="61">
        <f>SUM(H78)</f>
        <v>4992.39</v>
      </c>
    </row>
    <row r="78" spans="1:8" ht="35.25" customHeight="1" thickBot="1">
      <c r="A78" s="17"/>
      <c r="B78" s="18"/>
      <c r="C78" s="73"/>
      <c r="D78" s="72" t="s">
        <v>28</v>
      </c>
      <c r="E78" s="74" t="s">
        <v>54</v>
      </c>
      <c r="F78" s="55">
        <v>5000</v>
      </c>
      <c r="G78" s="56">
        <v>5000</v>
      </c>
      <c r="H78" s="56">
        <v>4992.39</v>
      </c>
    </row>
    <row r="79" spans="1:8" ht="28.5" customHeight="1" thickBot="1">
      <c r="A79" s="17"/>
      <c r="B79" s="6">
        <v>92695</v>
      </c>
      <c r="C79" s="87" t="s">
        <v>63</v>
      </c>
      <c r="D79" s="88"/>
      <c r="E79" s="89"/>
      <c r="F79" s="52"/>
      <c r="G79" s="34">
        <f>SUM(G80,G82)</f>
        <v>9186.26</v>
      </c>
      <c r="H79" s="34">
        <f>SUM(H80,H82)</f>
        <v>9186.25</v>
      </c>
    </row>
    <row r="80" spans="1:8" ht="24.75" customHeight="1" thickBot="1">
      <c r="A80" s="17"/>
      <c r="B80" s="73"/>
      <c r="C80" s="6">
        <v>4210</v>
      </c>
      <c r="D80" s="87"/>
      <c r="E80" s="89"/>
      <c r="F80" s="52">
        <v>6100</v>
      </c>
      <c r="G80" s="34">
        <f>SUM(G81)</f>
        <v>6100</v>
      </c>
      <c r="H80" s="34">
        <f>SUM(H81)</f>
        <v>6099.99</v>
      </c>
    </row>
    <row r="81" spans="1:8" ht="25.5" customHeight="1" thickBot="1">
      <c r="A81" s="17"/>
      <c r="B81" s="18"/>
      <c r="C81" s="75"/>
      <c r="D81" s="76" t="s">
        <v>38</v>
      </c>
      <c r="E81" s="47" t="s">
        <v>39</v>
      </c>
      <c r="F81" s="11">
        <f>SUM(F80)</f>
        <v>6100</v>
      </c>
      <c r="G81" s="56">
        <v>6100</v>
      </c>
      <c r="H81" s="56">
        <v>6099.99</v>
      </c>
    </row>
    <row r="82" spans="1:8" ht="20.25" customHeight="1" thickBot="1">
      <c r="A82" s="17"/>
      <c r="B82" s="18"/>
      <c r="C82" s="6">
        <v>4300</v>
      </c>
      <c r="D82" s="5"/>
      <c r="E82" s="77"/>
      <c r="F82" s="9">
        <v>3086.26</v>
      </c>
      <c r="G82" s="34">
        <f>SUM(G83)</f>
        <v>3086.26</v>
      </c>
      <c r="H82" s="34">
        <f>SUM(H83)</f>
        <v>3086.26</v>
      </c>
    </row>
    <row r="83" spans="1:8" ht="21.75" customHeight="1" thickBot="1">
      <c r="A83" s="49"/>
      <c r="B83" s="50"/>
      <c r="C83" s="63"/>
      <c r="D83" s="35" t="s">
        <v>38</v>
      </c>
      <c r="E83" s="35" t="s">
        <v>50</v>
      </c>
      <c r="F83" s="78">
        <f>SUM(F82)</f>
        <v>3086.26</v>
      </c>
      <c r="G83" s="56">
        <v>3086.26</v>
      </c>
      <c r="H83" s="56">
        <v>3086.26</v>
      </c>
    </row>
    <row r="84" spans="1:8" ht="15.75">
      <c r="A84" s="100" t="s">
        <v>51</v>
      </c>
      <c r="B84" s="101"/>
      <c r="C84" s="101"/>
      <c r="D84" s="101"/>
      <c r="E84" s="102"/>
      <c r="F84" s="79"/>
      <c r="G84" s="106">
        <f>SUM(G14,G47,G56,G59,G66,G75,G9)</f>
        <v>270285.15</v>
      </c>
      <c r="H84" s="106">
        <f>SUM(H14,H47,H56,H59,H66,H75,H9)</f>
        <v>262738.25</v>
      </c>
    </row>
    <row r="85" spans="1:8" ht="16.5" thickBot="1">
      <c r="A85" s="103"/>
      <c r="B85" s="104"/>
      <c r="C85" s="104"/>
      <c r="D85" s="104"/>
      <c r="E85" s="105"/>
      <c r="F85" s="80" t="e">
        <f>SUM(F32,#REF!,F54,#REF!,F58,F62,F65,F67,F70,F73,F78,F81,F83,#REF!)</f>
        <v>#REF!</v>
      </c>
      <c r="G85" s="107"/>
      <c r="H85" s="107"/>
    </row>
    <row r="87" ht="12.75">
      <c r="F87" s="2"/>
    </row>
  </sheetData>
  <mergeCells count="30">
    <mergeCell ref="H84:H85"/>
    <mergeCell ref="A6:G6"/>
    <mergeCell ref="G84:G85"/>
    <mergeCell ref="C14:E14"/>
    <mergeCell ref="D32:E32"/>
    <mergeCell ref="D48:E48"/>
    <mergeCell ref="D54:E54"/>
    <mergeCell ref="C47:E47"/>
    <mergeCell ref="D15:E15"/>
    <mergeCell ref="C56:E56"/>
    <mergeCell ref="D80:E80"/>
    <mergeCell ref="A84:E85"/>
    <mergeCell ref="B75:E75"/>
    <mergeCell ref="C76:E76"/>
    <mergeCell ref="D77:E77"/>
    <mergeCell ref="C79:E79"/>
    <mergeCell ref="C63:E63"/>
    <mergeCell ref="D67:E67"/>
    <mergeCell ref="D70:E70"/>
    <mergeCell ref="D73:E73"/>
    <mergeCell ref="D64:E64"/>
    <mergeCell ref="C66:E66"/>
    <mergeCell ref="D10:E10"/>
    <mergeCell ref="D12:E12"/>
    <mergeCell ref="C9:E9"/>
    <mergeCell ref="D57:E57"/>
    <mergeCell ref="B59:E59"/>
    <mergeCell ref="D61:E61"/>
    <mergeCell ref="C60:E60"/>
    <mergeCell ref="D49:D51"/>
  </mergeCells>
  <printOptions/>
  <pageMargins left="0.75" right="0.75" top="1" bottom="1" header="0.5" footer="0.5"/>
  <pageSetup fitToHeight="2" horizontalDpi="600" verticalDpi="600" orientation="landscape" paperSize="9" scale="53" r:id="rId1"/>
  <headerFooter alignWithMargins="0">
    <oddFooter>&amp;CStrona &amp;P</oddFooter>
  </headerFooter>
  <rowBreaks count="1" manualBreakCount="1">
    <brk id="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k.kwiecinska</cp:lastModifiedBy>
  <cp:lastPrinted>2011-03-30T20:10:20Z</cp:lastPrinted>
  <dcterms:created xsi:type="dcterms:W3CDTF">1997-02-26T13:46:56Z</dcterms:created>
  <dcterms:modified xsi:type="dcterms:W3CDTF">2011-03-30T20:10:24Z</dcterms:modified>
  <cp:category/>
  <cp:version/>
  <cp:contentType/>
  <cp:contentStatus/>
</cp:coreProperties>
</file>