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6935" windowHeight="1093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<sst xmlns="http://schemas.openxmlformats.org/spreadsheetml/2006/main" count="85" uniqueCount="74">
  <si>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Poz</t>
  </si>
  <si>
    <t>Symbol</t>
  </si>
  <si>
    <t>Nazwa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</si>
  <si>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</si>
  <si>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</si>
  <si>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</si>
  <si>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</si>
  <si>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</si>
  <si>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</si>
  <si>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</si>
  <si>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</si>
  <si>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</si>
  <si>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R</t>
  </si>
  <si>
    <t>M</t>
  </si>
  <si>
    <t>T</t>
  </si>
  <si>
    <t>S</t>
  </si>
  <si>
    <t>K</t>
  </si>
  <si>
    <t>Z</t>
  </si>
  <si>
    <t>Wartość (bez zaokr)</t>
  </si>
  <si>
    <t>Wartość</t>
  </si>
  <si>
    <t>Cena j.
(sykal)</t>
  </si>
  <si>
    <t>Wartość
(sykal)</t>
  </si>
  <si>
    <t>DZIAŁ  1</t>
  </si>
  <si>
    <t>Roboty pomiarowe przy liniowych robotach ziemnych- trasa dróg w terenie równinnym</t>
  </si>
  <si>
    <t>km</t>
  </si>
  <si>
    <t>m3</t>
  </si>
  <si>
    <t>Razem:</t>
  </si>
  <si>
    <t>DZIAŁ  2</t>
  </si>
  <si>
    <t>m2</t>
  </si>
  <si>
    <t>DZIAŁ  3</t>
  </si>
  <si>
    <t>DZIAŁ  4</t>
  </si>
  <si>
    <t>DZIAŁ  5</t>
  </si>
  <si>
    <t>Kalkulacja własna</t>
  </si>
  <si>
    <t>Wykonanie inwentaryzacji powykonawczej</t>
  </si>
  <si>
    <t>PODATEK VAT 23%</t>
  </si>
  <si>
    <t>OGÓŁEM WARTOŚĆ BRUTTO</t>
  </si>
  <si>
    <t>WARTOŚĆ NETTO</t>
  </si>
  <si>
    <t>N001-01-03-03-00</t>
  </si>
  <si>
    <t>kalkulacja własna</t>
  </si>
  <si>
    <t>Zakup i transport  materiału  na pobocza</t>
  </si>
  <si>
    <t xml:space="preserve"> N001-03-11-01-00</t>
  </si>
  <si>
    <t>kpl</t>
  </si>
  <si>
    <t>ROBOTY   PRZYGOTOWAWCZE</t>
  </si>
  <si>
    <t>PODBUDOWA</t>
  </si>
  <si>
    <t>NAWIERZCHNIA</t>
  </si>
  <si>
    <t>POBOCZA</t>
  </si>
  <si>
    <t>N006-10-05-07-00</t>
  </si>
  <si>
    <t xml:space="preserve">    m2</t>
  </si>
  <si>
    <t>CPV- 45233140-2</t>
  </si>
  <si>
    <t>INWENTARYZACJA</t>
  </si>
  <si>
    <t>Skropienie podbudowy tłuczniowej emulsją asfaltową kationową średniorozpadową  w ilości 0,8kg/m2</t>
  </si>
  <si>
    <t>DZIAŁ  6</t>
  </si>
  <si>
    <t>ELEMENTY  ODWODNIENIA DROGI</t>
  </si>
  <si>
    <t xml:space="preserve"> 231-08-16-02-00 </t>
  </si>
  <si>
    <t>mb</t>
  </si>
  <si>
    <t>Ława fundamentowa żwirowa dla  przepustu rurowego  Ø 400mm</t>
  </si>
  <si>
    <t>N004-13-08-06-10</t>
  </si>
  <si>
    <t>Wykonanie przepustu z rur  PHED  Ø 400mm wraz z zasypaniem przepustu materiałem dowiezionym</t>
  </si>
  <si>
    <t xml:space="preserve"> m2 </t>
  </si>
  <si>
    <t xml:space="preserve">Rozebranie przepustu z rur betonowych   Ø40 cm wraz z odwozem materiału z rozbiórki na miejsce wskazane  </t>
  </si>
  <si>
    <t>N001-01-11-01-00</t>
  </si>
  <si>
    <t xml:space="preserve">N006-01-13-04-00 </t>
  </si>
  <si>
    <t xml:space="preserve">N006-03-09-02-00 </t>
  </si>
  <si>
    <t xml:space="preserve">N006-06-05-01-00 </t>
  </si>
  <si>
    <t xml:space="preserve">N006-01-09-01-10  </t>
  </si>
  <si>
    <t xml:space="preserve">N006-05-02-03-00  </t>
  </si>
  <si>
    <t>Profilowanie  i  zagęszczenie  istniejącej podbudowy tłuczniowej</t>
  </si>
  <si>
    <t>Wykonanie podbudowy  z mieszanki  kruszywa kamiennego  łamanego  0-31,5mm    w-wa górna  grubości 12 cm po zagęszczeniu</t>
  </si>
  <si>
    <t>Ręczne formowanie nasypów z materiału   dostarczonego wywrotką- profilowanie  poboczy drogi                                                                                            ( 180*2)*0,75*0,15</t>
  </si>
  <si>
    <t>Przebudowa drogi gminnej w miejscowości  Wola Rychwalska - etap II</t>
  </si>
  <si>
    <t>Ułozenie nawierzchni z betonu asfaltowego dla  KR-1- warstwa ścieralna grubości 5,0 cm po zagęszczeniu</t>
  </si>
  <si>
    <t xml:space="preserve"> Podbudowa z chudego betonu w-wa grubości 15cm-  pod ścianki boczne z kostki brukowej </t>
  </si>
  <si>
    <t xml:space="preserve">Wykonanie ścianek czołowych przepustu z betonowej kostki brukowej gr.8cm </t>
  </si>
  <si>
    <t>KOSZTORYS 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</si>
</sst>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#,##0.000_ ;\-#,##0.000\ "/>
    <numFmt numFmtId="167" formatCode="#,##0.00_ ;\-#,##0.00\ "/>
    <numFmt numFmtId="168" formatCode="_-* #,##0.000\ _z_ł_-;\-* #,##0.000\ _z_ł_-;_-* &quot;-&quot;???\ _z_ł_-;_-@_-"/>
  </numFmts>
  <fonts count="69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i/>
      <sz val="8"/>
      <color indexed="23"/>
      <name val="Calibri"/>
      <family val="2"/>
    </font>
    <font>
      <sz val="9"/>
      <color indexed="23"/>
      <name val="Calibri"/>
      <family val="2"/>
    </font>
    <font>
      <b/>
      <sz val="10"/>
      <color indexed="55"/>
      <name val="Calibri"/>
      <family val="2"/>
    </font>
    <font>
      <b/>
      <sz val="10"/>
      <color indexed="63"/>
      <name val="Calibri"/>
      <family val="2"/>
    </font>
    <font>
      <b/>
      <sz val="10"/>
      <color indexed="23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55"/>
      <name val="Calibri"/>
      <family val="2"/>
    </font>
    <font>
      <b/>
      <i/>
      <sz val="8"/>
      <color indexed="63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00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43" fontId="11" fillId="0" borderId="10" xfId="0" applyNumberFormat="1" applyFont="1" applyFill="1" applyBorder="1" applyAlignment="1">
      <alignment vertical="top"/>
    </xf>
    <xf numFmtId="43" fontId="61" fillId="0" borderId="10" xfId="0" applyNumberFormat="1" applyFont="1" applyBorder="1" applyAlignment="1">
      <alignment/>
    </xf>
    <xf numFmtId="164" fontId="62" fillId="0" borderId="10" xfId="0" applyNumberFormat="1" applyFont="1" applyFill="1" applyBorder="1" applyAlignment="1">
      <alignment vertical="top"/>
    </xf>
    <xf numFmtId="0" fontId="62" fillId="0" borderId="10" xfId="0" applyNumberFormat="1" applyFont="1" applyFill="1" applyBorder="1" applyAlignment="1">
      <alignment vertical="top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63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 vertical="top"/>
    </xf>
    <xf numFmtId="4" fontId="15" fillId="0" borderId="10" xfId="0" applyNumberFormat="1" applyFont="1" applyFill="1" applyBorder="1" applyAlignment="1">
      <alignment vertical="top"/>
    </xf>
    <xf numFmtId="0" fontId="63" fillId="0" borderId="10" xfId="0" applyFont="1" applyBorder="1" applyAlignment="1">
      <alignment vertical="center"/>
    </xf>
    <xf numFmtId="0" fontId="62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top"/>
    </xf>
    <xf numFmtId="0" fontId="13" fillId="0" borderId="10" xfId="0" applyNumberFormat="1" applyFont="1" applyFill="1" applyBorder="1" applyAlignment="1">
      <alignment vertical="center"/>
    </xf>
    <xf numFmtId="164" fontId="62" fillId="0" borderId="10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vertical="center"/>
    </xf>
    <xf numFmtId="43" fontId="64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4" fontId="64" fillId="0" borderId="10" xfId="0" applyNumberFormat="1" applyFont="1" applyFill="1" applyBorder="1" applyAlignment="1">
      <alignment vertical="center"/>
    </xf>
    <xf numFmtId="0" fontId="64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vertical="top"/>
    </xf>
    <xf numFmtId="4" fontId="12" fillId="0" borderId="10" xfId="0" applyNumberFormat="1" applyFont="1" applyFill="1" applyBorder="1" applyAlignment="1">
      <alignment vertical="top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165" fontId="64" fillId="0" borderId="12" xfId="0" applyNumberFormat="1" applyFont="1" applyFill="1" applyBorder="1" applyAlignment="1">
      <alignment vertical="center"/>
    </xf>
    <xf numFmtId="43" fontId="64" fillId="0" borderId="10" xfId="0" applyNumberFormat="1" applyFont="1" applyBorder="1" applyAlignment="1">
      <alignment vertical="center"/>
    </xf>
    <xf numFmtId="0" fontId="64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center" vertical="top"/>
    </xf>
    <xf numFmtId="165" fontId="64" fillId="0" borderId="10" xfId="0" applyNumberFormat="1" applyFont="1" applyFill="1" applyBorder="1" applyAlignment="1">
      <alignment vertical="top"/>
    </xf>
    <xf numFmtId="2" fontId="17" fillId="0" borderId="10" xfId="0" applyNumberFormat="1" applyFont="1" applyFill="1" applyBorder="1" applyAlignment="1">
      <alignment vertical="top"/>
    </xf>
    <xf numFmtId="43" fontId="64" fillId="0" borderId="10" xfId="0" applyNumberFormat="1" applyFont="1" applyFill="1" applyBorder="1" applyAlignment="1">
      <alignment vertical="top"/>
    </xf>
    <xf numFmtId="4" fontId="18" fillId="0" borderId="10" xfId="0" applyNumberFormat="1" applyFont="1" applyFill="1" applyBorder="1" applyAlignment="1">
      <alignment vertical="top"/>
    </xf>
    <xf numFmtId="4" fontId="64" fillId="0" borderId="10" xfId="0" applyNumberFormat="1" applyFont="1" applyFill="1" applyBorder="1" applyAlignment="1">
      <alignment vertical="top"/>
    </xf>
    <xf numFmtId="43" fontId="64" fillId="0" borderId="10" xfId="42" applyNumberFormat="1" applyFont="1" applyBorder="1" applyAlignment="1">
      <alignment horizontal="center" vertical="center"/>
    </xf>
    <xf numFmtId="43" fontId="64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vertical="center" wrapText="1"/>
    </xf>
    <xf numFmtId="166" fontId="64" fillId="0" borderId="10" xfId="42" applyNumberFormat="1" applyFont="1" applyBorder="1" applyAlignment="1">
      <alignment vertical="center"/>
    </xf>
    <xf numFmtId="166" fontId="64" fillId="0" borderId="10" xfId="0" applyNumberFormat="1" applyFont="1" applyBorder="1" applyAlignment="1">
      <alignment vertical="center"/>
    </xf>
    <xf numFmtId="2" fontId="64" fillId="0" borderId="10" xfId="0" applyNumberFormat="1" applyFont="1" applyBorder="1" applyAlignment="1">
      <alignment vertical="center"/>
    </xf>
    <xf numFmtId="2" fontId="64" fillId="0" borderId="10" xfId="0" applyNumberFormat="1" applyFont="1" applyFill="1" applyBorder="1" applyAlignment="1">
      <alignment vertical="center"/>
    </xf>
    <xf numFmtId="167" fontId="64" fillId="0" borderId="10" xfId="0" applyNumberFormat="1" applyFont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64" fillId="0" borderId="13" xfId="0" applyNumberFormat="1" applyFont="1" applyFill="1" applyBorder="1" applyAlignment="1">
      <alignment vertical="center" wrapText="1"/>
    </xf>
    <xf numFmtId="167" fontId="65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165" fontId="64" fillId="0" borderId="10" xfId="0" applyNumberFormat="1" applyFont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5" fontId="62" fillId="0" borderId="10" xfId="0" applyNumberFormat="1" applyFont="1" applyBorder="1" applyAlignment="1">
      <alignment vertical="center"/>
    </xf>
    <xf numFmtId="43" fontId="62" fillId="0" borderId="10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5" fontId="62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5" fontId="64" fillId="0" borderId="10" xfId="0" applyNumberFormat="1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top"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6" fillId="0" borderId="14" xfId="0" applyNumberFormat="1" applyFont="1" applyFill="1" applyBorder="1" applyAlignment="1">
      <alignment horizontal="center" vertical="top"/>
    </xf>
    <xf numFmtId="0" fontId="66" fillId="0" borderId="15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vertical="top"/>
    </xf>
    <xf numFmtId="0" fontId="68" fillId="0" borderId="10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L47" sqref="L47"/>
    </sheetView>
  </sheetViews>
  <sheetFormatPr defaultColWidth="9.33203125" defaultRowHeight="12"/>
  <cols>
    <col min="1" max="1" width="3.83203125" style="0" customWidth="1"/>
    <col min="2" max="2" width="16.5" style="0" customWidth="1"/>
    <col min="3" max="3" width="45" style="0" customWidth="1"/>
    <col min="4" max="4" width="8" style="0" customWidth="1"/>
    <col min="5" max="5" width="10.66015625" style="0" customWidth="1"/>
    <col min="6" max="10" width="0" style="0" hidden="1" customWidth="1"/>
    <col min="11" max="11" width="1.83203125" style="0" hidden="1" customWidth="1"/>
    <col min="12" max="12" width="12.83203125" style="0" customWidth="1"/>
    <col min="13" max="19" width="0" style="0" hidden="1" customWidth="1"/>
    <col min="20" max="20" width="17.5" style="0" customWidth="1"/>
    <col min="21" max="22" width="0" style="0" hidden="1" customWidth="1"/>
  </cols>
  <sheetData>
    <row r="1" spans="1:20" ht="18.75">
      <c r="A1" s="80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38.25" customHeight="1">
      <c r="A2" s="83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</row>
    <row r="3" spans="1:22" ht="1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8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 t="s">
        <v>18</v>
      </c>
      <c r="T3" s="8" t="s">
        <v>19</v>
      </c>
      <c r="U3" s="1" t="s">
        <v>20</v>
      </c>
      <c r="V3" s="1" t="s">
        <v>21</v>
      </c>
    </row>
    <row r="4" spans="1:20" ht="15.75">
      <c r="A4" s="88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</row>
    <row r="5" spans="1:20" ht="21.75" customHeight="1">
      <c r="A5" s="86" t="s">
        <v>22</v>
      </c>
      <c r="B5" s="87"/>
      <c r="C5" s="26" t="s">
        <v>42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2" ht="36" customHeight="1">
      <c r="A6" s="25">
        <v>1</v>
      </c>
      <c r="B6" s="22" t="s">
        <v>60</v>
      </c>
      <c r="C6" s="27" t="s">
        <v>23</v>
      </c>
      <c r="D6" s="28" t="s">
        <v>24</v>
      </c>
      <c r="E6" s="29">
        <v>0.18</v>
      </c>
      <c r="F6" s="30">
        <v>0.81</v>
      </c>
      <c r="G6" s="30">
        <v>0.02</v>
      </c>
      <c r="H6" s="30">
        <v>0</v>
      </c>
      <c r="I6" s="30">
        <v>0.08</v>
      </c>
      <c r="J6" s="30">
        <v>0.58</v>
      </c>
      <c r="K6" s="30">
        <v>0.18</v>
      </c>
      <c r="L6" s="31"/>
      <c r="M6" s="30">
        <f>E6*F6</f>
        <v>0.1458</v>
      </c>
      <c r="N6" s="30">
        <f>E6*G6</f>
        <v>0.0036</v>
      </c>
      <c r="O6" s="30">
        <f>E6*H6</f>
        <v>0</v>
      </c>
      <c r="P6" s="30">
        <f>E6*I6</f>
        <v>0.0144</v>
      </c>
      <c r="Q6" s="30">
        <f>E6*J6</f>
        <v>0.10439999999999999</v>
      </c>
      <c r="R6" s="30">
        <f>E6*K6</f>
        <v>0.0324</v>
      </c>
      <c r="S6" s="32">
        <f>E6*L6</f>
        <v>0</v>
      </c>
      <c r="T6" s="33"/>
      <c r="U6" s="2">
        <v>1.67</v>
      </c>
      <c r="V6" s="3">
        <v>2529.22</v>
      </c>
    </row>
    <row r="7" spans="1:22" ht="15">
      <c r="A7" s="15"/>
      <c r="B7" s="15"/>
      <c r="C7" s="18"/>
      <c r="D7" s="77" t="s">
        <v>26</v>
      </c>
      <c r="E7" s="78"/>
      <c r="F7" s="78"/>
      <c r="G7" s="78"/>
      <c r="H7" s="78"/>
      <c r="I7" s="78"/>
      <c r="J7" s="78"/>
      <c r="K7" s="78"/>
      <c r="L7" s="78"/>
      <c r="M7" s="35">
        <f aca="true" t="shared" si="0" ref="M7:S7">SUM(M6:M28)</f>
        <v>1658.349</v>
      </c>
      <c r="N7" s="35">
        <f t="shared" si="0"/>
        <v>0.057999999999999996</v>
      </c>
      <c r="O7" s="35">
        <f t="shared" si="0"/>
        <v>0</v>
      </c>
      <c r="P7" s="35">
        <f t="shared" si="0"/>
        <v>0.23199999999999998</v>
      </c>
      <c r="Q7" s="35">
        <f t="shared" si="0"/>
        <v>1074.772</v>
      </c>
      <c r="R7" s="35">
        <f t="shared" si="0"/>
        <v>328.012</v>
      </c>
      <c r="S7" s="36">
        <f t="shared" si="0"/>
        <v>9792.5</v>
      </c>
      <c r="T7" s="37"/>
      <c r="V7" s="4">
        <v>5793.57</v>
      </c>
    </row>
    <row r="8" spans="1:20" ht="18.75" customHeight="1">
      <c r="A8" s="77" t="s">
        <v>27</v>
      </c>
      <c r="B8" s="79"/>
      <c r="C8" s="76" t="s">
        <v>43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35.25" customHeight="1">
      <c r="A9" s="24">
        <v>2</v>
      </c>
      <c r="B9" s="22" t="s">
        <v>37</v>
      </c>
      <c r="C9" s="27" t="s">
        <v>66</v>
      </c>
      <c r="D9" s="28" t="s">
        <v>28</v>
      </c>
      <c r="E9" s="29">
        <v>864</v>
      </c>
      <c r="F9" s="30">
        <v>0.09</v>
      </c>
      <c r="G9" s="30">
        <v>0</v>
      </c>
      <c r="H9" s="30">
        <v>0</v>
      </c>
      <c r="I9" s="30">
        <v>0.29</v>
      </c>
      <c r="J9" s="30">
        <v>0.25</v>
      </c>
      <c r="K9" s="30">
        <v>0.08</v>
      </c>
      <c r="L9" s="31"/>
      <c r="M9" s="30">
        <f>E9*F9</f>
        <v>77.75999999999999</v>
      </c>
      <c r="N9" s="30">
        <f>E9*G9</f>
        <v>0</v>
      </c>
      <c r="O9" s="30">
        <f>E9*H9</f>
        <v>0</v>
      </c>
      <c r="P9" s="30">
        <f>E9*I9</f>
        <v>250.55999999999997</v>
      </c>
      <c r="Q9" s="30">
        <f>E9*J9</f>
        <v>216</v>
      </c>
      <c r="R9" s="30">
        <f>E9*K9</f>
        <v>69.12</v>
      </c>
      <c r="S9" s="32">
        <f>E9*L9</f>
        <v>0</v>
      </c>
      <c r="T9" s="33"/>
    </row>
    <row r="10" spans="1:22" ht="44.25" customHeight="1">
      <c r="A10" s="25">
        <v>3</v>
      </c>
      <c r="B10" s="22" t="s">
        <v>61</v>
      </c>
      <c r="C10" s="27" t="s">
        <v>67</v>
      </c>
      <c r="D10" s="28" t="s">
        <v>28</v>
      </c>
      <c r="E10" s="29">
        <v>864</v>
      </c>
      <c r="F10" s="30">
        <v>0.35</v>
      </c>
      <c r="G10" s="30">
        <v>10.64</v>
      </c>
      <c r="H10" s="30">
        <v>0</v>
      </c>
      <c r="I10" s="30">
        <v>2.11</v>
      </c>
      <c r="J10" s="30">
        <v>1.59</v>
      </c>
      <c r="K10" s="30">
        <v>0.49</v>
      </c>
      <c r="L10" s="31"/>
      <c r="M10" s="30">
        <f>E10*F10</f>
        <v>302.4</v>
      </c>
      <c r="N10" s="30">
        <f>E10*G10</f>
        <v>9192.960000000001</v>
      </c>
      <c r="O10" s="30">
        <f>E10*H10</f>
        <v>0</v>
      </c>
      <c r="P10" s="30">
        <f>E10*I10</f>
        <v>1823.04</v>
      </c>
      <c r="Q10" s="30">
        <f>E10*J10</f>
        <v>1373.76</v>
      </c>
      <c r="R10" s="30">
        <f>E10*K10</f>
        <v>423.36</v>
      </c>
      <c r="S10" s="32">
        <f>E10*L10</f>
        <v>0</v>
      </c>
      <c r="T10" s="33"/>
      <c r="U10" s="2">
        <v>15.18</v>
      </c>
      <c r="V10" s="3">
        <v>99201.3</v>
      </c>
    </row>
    <row r="11" spans="1:22" ht="12.75">
      <c r="A11" s="15"/>
      <c r="B11" s="15"/>
      <c r="C11" s="34"/>
      <c r="D11" s="77" t="s">
        <v>26</v>
      </c>
      <c r="E11" s="78"/>
      <c r="F11" s="78"/>
      <c r="G11" s="78"/>
      <c r="H11" s="78"/>
      <c r="I11" s="78"/>
      <c r="J11" s="78"/>
      <c r="K11" s="78"/>
      <c r="L11" s="78"/>
      <c r="M11" s="35">
        <f aca="true" t="shared" si="1" ref="M11:S11">SUM(M10:M10)</f>
        <v>302.4</v>
      </c>
      <c r="N11" s="35">
        <f t="shared" si="1"/>
        <v>9192.960000000001</v>
      </c>
      <c r="O11" s="35">
        <f t="shared" si="1"/>
        <v>0</v>
      </c>
      <c r="P11" s="35">
        <f t="shared" si="1"/>
        <v>1823.04</v>
      </c>
      <c r="Q11" s="35">
        <f t="shared" si="1"/>
        <v>1373.76</v>
      </c>
      <c r="R11" s="35">
        <f t="shared" si="1"/>
        <v>423.36</v>
      </c>
      <c r="S11" s="36">
        <f t="shared" si="1"/>
        <v>0</v>
      </c>
      <c r="T11" s="37"/>
      <c r="V11" s="4">
        <v>272353.3</v>
      </c>
    </row>
    <row r="12" spans="1:20" ht="18.75" customHeight="1">
      <c r="A12" s="77" t="s">
        <v>29</v>
      </c>
      <c r="B12" s="79"/>
      <c r="C12" s="76" t="s">
        <v>44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40.5" customHeight="1">
      <c r="A13" s="24">
        <v>4</v>
      </c>
      <c r="B13" s="16" t="s">
        <v>46</v>
      </c>
      <c r="C13" s="38" t="s">
        <v>50</v>
      </c>
      <c r="D13" s="39" t="s">
        <v>47</v>
      </c>
      <c r="E13" s="40">
        <v>810</v>
      </c>
      <c r="F13" s="39">
        <v>4010</v>
      </c>
      <c r="G13" s="39">
        <v>3.6</v>
      </c>
      <c r="H13" s="39"/>
      <c r="I13" s="39"/>
      <c r="J13" s="39"/>
      <c r="K13" s="39"/>
      <c r="L13" s="49"/>
      <c r="M13" s="39"/>
      <c r="N13" s="39"/>
      <c r="O13" s="39"/>
      <c r="P13" s="39"/>
      <c r="Q13" s="39"/>
      <c r="R13" s="39"/>
      <c r="S13" s="39"/>
      <c r="T13" s="54"/>
    </row>
    <row r="14" spans="1:22" ht="42" customHeight="1">
      <c r="A14" s="25">
        <v>5</v>
      </c>
      <c r="B14" s="22" t="s">
        <v>62</v>
      </c>
      <c r="C14" s="27" t="s">
        <v>70</v>
      </c>
      <c r="D14" s="28" t="s">
        <v>28</v>
      </c>
      <c r="E14" s="29">
        <v>810</v>
      </c>
      <c r="F14" s="30">
        <v>0.57</v>
      </c>
      <c r="G14" s="30">
        <v>18.25</v>
      </c>
      <c r="H14" s="30">
        <v>0</v>
      </c>
      <c r="I14" s="30">
        <v>4.4</v>
      </c>
      <c r="J14" s="30">
        <v>3.22</v>
      </c>
      <c r="K14" s="30">
        <v>0.98</v>
      </c>
      <c r="L14" s="50"/>
      <c r="M14" s="30">
        <f>E14*F14</f>
        <v>461.7</v>
      </c>
      <c r="N14" s="30">
        <f>E14*G14</f>
        <v>14782.5</v>
      </c>
      <c r="O14" s="30">
        <f>E14*H14</f>
        <v>0</v>
      </c>
      <c r="P14" s="30">
        <f>E14*I14</f>
        <v>3564.0000000000005</v>
      </c>
      <c r="Q14" s="30">
        <f>E14*J14</f>
        <v>2608.2000000000003</v>
      </c>
      <c r="R14" s="30">
        <f>E14*K14</f>
        <v>793.8</v>
      </c>
      <c r="S14" s="32">
        <f>E14*L14</f>
        <v>0</v>
      </c>
      <c r="T14" s="55"/>
      <c r="U14" s="2">
        <v>27.42</v>
      </c>
      <c r="V14" s="3">
        <v>166741.02</v>
      </c>
    </row>
    <row r="15" spans="1:22" ht="12.75">
      <c r="A15" s="15"/>
      <c r="B15" s="15"/>
      <c r="C15" s="34"/>
      <c r="D15" s="77" t="s">
        <v>26</v>
      </c>
      <c r="E15" s="78"/>
      <c r="F15" s="78"/>
      <c r="G15" s="78"/>
      <c r="H15" s="78"/>
      <c r="I15" s="78"/>
      <c r="J15" s="78"/>
      <c r="K15" s="78"/>
      <c r="L15" s="78"/>
      <c r="M15" s="35">
        <f aca="true" t="shared" si="2" ref="M15:S15">SUM(M14)</f>
        <v>461.7</v>
      </c>
      <c r="N15" s="35">
        <f t="shared" si="2"/>
        <v>14782.5</v>
      </c>
      <c r="O15" s="35">
        <f t="shared" si="2"/>
        <v>0</v>
      </c>
      <c r="P15" s="35">
        <f t="shared" si="2"/>
        <v>3564.0000000000005</v>
      </c>
      <c r="Q15" s="35">
        <f t="shared" si="2"/>
        <v>2608.2000000000003</v>
      </c>
      <c r="R15" s="35">
        <f t="shared" si="2"/>
        <v>793.8</v>
      </c>
      <c r="S15" s="36">
        <f t="shared" si="2"/>
        <v>0</v>
      </c>
      <c r="T15" s="37"/>
      <c r="V15" s="4">
        <v>166741.02</v>
      </c>
    </row>
    <row r="16" spans="1:20" ht="18" customHeight="1">
      <c r="A16" s="77" t="s">
        <v>30</v>
      </c>
      <c r="B16" s="79"/>
      <c r="C16" s="76" t="s">
        <v>45</v>
      </c>
      <c r="D16" s="5"/>
      <c r="E16" s="5"/>
      <c r="F16" s="5"/>
      <c r="G16" s="5"/>
      <c r="H16" s="5"/>
      <c r="I16" s="5"/>
      <c r="J16" s="5"/>
      <c r="K16" s="5"/>
      <c r="L16" s="5"/>
      <c r="M16" s="34"/>
      <c r="N16" s="34"/>
      <c r="O16" s="34"/>
      <c r="P16" s="34"/>
      <c r="Q16" s="34"/>
      <c r="R16" s="34"/>
      <c r="S16" s="34"/>
      <c r="T16" s="5"/>
    </row>
    <row r="17" spans="1:20" ht="20.25" customHeight="1">
      <c r="A17" s="23">
        <v>6</v>
      </c>
      <c r="B17" s="16" t="s">
        <v>38</v>
      </c>
      <c r="C17" s="27" t="s">
        <v>39</v>
      </c>
      <c r="D17" s="28" t="s">
        <v>25</v>
      </c>
      <c r="E17" s="52">
        <v>40.5</v>
      </c>
      <c r="F17" s="39"/>
      <c r="G17" s="39"/>
      <c r="H17" s="39"/>
      <c r="I17" s="39"/>
      <c r="J17" s="39"/>
      <c r="K17" s="39"/>
      <c r="L17" s="41"/>
      <c r="M17" s="39"/>
      <c r="N17" s="39"/>
      <c r="O17" s="39"/>
      <c r="P17" s="39"/>
      <c r="Q17" s="39"/>
      <c r="R17" s="39"/>
      <c r="S17" s="39"/>
      <c r="T17" s="56"/>
    </row>
    <row r="18" spans="1:20" ht="59.25" customHeight="1">
      <c r="A18" s="57">
        <v>7</v>
      </c>
      <c r="B18" s="17" t="s">
        <v>40</v>
      </c>
      <c r="C18" s="58" t="s">
        <v>68</v>
      </c>
      <c r="D18" s="28" t="s">
        <v>25</v>
      </c>
      <c r="E18" s="53">
        <v>40.5</v>
      </c>
      <c r="F18" s="39"/>
      <c r="G18" s="39"/>
      <c r="H18" s="39"/>
      <c r="I18" s="39"/>
      <c r="J18" s="39"/>
      <c r="K18" s="39"/>
      <c r="L18" s="41"/>
      <c r="M18" s="39"/>
      <c r="N18" s="39"/>
      <c r="O18" s="39"/>
      <c r="P18" s="39"/>
      <c r="Q18" s="39"/>
      <c r="R18" s="39"/>
      <c r="S18" s="39"/>
      <c r="T18" s="56"/>
    </row>
    <row r="19" spans="1:20" ht="12.75">
      <c r="A19" s="24"/>
      <c r="B19" s="22"/>
      <c r="C19" s="27"/>
      <c r="D19" s="77" t="s">
        <v>26</v>
      </c>
      <c r="E19" s="78"/>
      <c r="F19" s="78"/>
      <c r="G19" s="78"/>
      <c r="H19" s="78"/>
      <c r="I19" s="78"/>
      <c r="J19" s="78"/>
      <c r="K19" s="78"/>
      <c r="L19" s="78"/>
      <c r="M19" s="39"/>
      <c r="N19" s="39"/>
      <c r="O19" s="39"/>
      <c r="P19" s="39"/>
      <c r="Q19" s="39"/>
      <c r="R19" s="39"/>
      <c r="S19" s="39"/>
      <c r="T19" s="59"/>
    </row>
    <row r="20" spans="1:20" ht="18.75" customHeight="1">
      <c r="A20" s="77" t="s">
        <v>31</v>
      </c>
      <c r="B20" s="79"/>
      <c r="C20" s="51" t="s">
        <v>52</v>
      </c>
      <c r="D20" s="28"/>
      <c r="E20" s="53"/>
      <c r="F20" s="39"/>
      <c r="G20" s="39"/>
      <c r="H20" s="39"/>
      <c r="I20" s="39"/>
      <c r="J20" s="39"/>
      <c r="K20" s="39"/>
      <c r="L20" s="41"/>
      <c r="M20" s="39"/>
      <c r="N20" s="39"/>
      <c r="O20" s="39"/>
      <c r="P20" s="39"/>
      <c r="Q20" s="39"/>
      <c r="R20" s="39"/>
      <c r="S20" s="39"/>
      <c r="T20" s="56"/>
    </row>
    <row r="21" spans="1:20" ht="40.5" customHeight="1">
      <c r="A21" s="24">
        <v>8</v>
      </c>
      <c r="B21" s="75" t="s">
        <v>53</v>
      </c>
      <c r="C21" s="60" t="s">
        <v>59</v>
      </c>
      <c r="D21" s="61" t="s">
        <v>54</v>
      </c>
      <c r="E21" s="62">
        <v>8</v>
      </c>
      <c r="F21" s="39"/>
      <c r="G21" s="39"/>
      <c r="H21" s="39"/>
      <c r="I21" s="39"/>
      <c r="J21" s="39"/>
      <c r="K21" s="39"/>
      <c r="L21" s="41"/>
      <c r="M21" s="39"/>
      <c r="N21" s="39"/>
      <c r="O21" s="39"/>
      <c r="P21" s="39"/>
      <c r="Q21" s="39"/>
      <c r="R21" s="39"/>
      <c r="S21" s="39"/>
      <c r="T21" s="56"/>
    </row>
    <row r="22" spans="1:20" ht="32.25" customHeight="1">
      <c r="A22" s="24">
        <v>9</v>
      </c>
      <c r="B22" s="14" t="s">
        <v>63</v>
      </c>
      <c r="C22" s="27" t="s">
        <v>55</v>
      </c>
      <c r="D22" s="63" t="s">
        <v>25</v>
      </c>
      <c r="E22" s="29">
        <v>0.8</v>
      </c>
      <c r="F22" s="30">
        <v>205.92</v>
      </c>
      <c r="G22" s="30">
        <v>29.54</v>
      </c>
      <c r="H22" s="30">
        <v>0</v>
      </c>
      <c r="I22" s="30">
        <v>0</v>
      </c>
      <c r="J22" s="30">
        <v>133.44</v>
      </c>
      <c r="K22" s="30">
        <v>40.72</v>
      </c>
      <c r="L22" s="31"/>
      <c r="M22" s="39"/>
      <c r="N22" s="39"/>
      <c r="O22" s="39"/>
      <c r="P22" s="39"/>
      <c r="Q22" s="39"/>
      <c r="R22" s="39"/>
      <c r="S22" s="39"/>
      <c r="T22" s="56"/>
    </row>
    <row r="23" spans="1:20" ht="38.25">
      <c r="A23" s="24">
        <v>10</v>
      </c>
      <c r="B23" s="64" t="s">
        <v>56</v>
      </c>
      <c r="C23" s="38" t="s">
        <v>57</v>
      </c>
      <c r="D23" s="63" t="s">
        <v>54</v>
      </c>
      <c r="E23" s="65">
        <v>8</v>
      </c>
      <c r="F23" s="16"/>
      <c r="G23" s="16"/>
      <c r="H23" s="16"/>
      <c r="I23" s="16"/>
      <c r="J23" s="16"/>
      <c r="K23" s="16"/>
      <c r="L23" s="66"/>
      <c r="M23" s="39"/>
      <c r="N23" s="39"/>
      <c r="O23" s="39"/>
      <c r="P23" s="39"/>
      <c r="Q23" s="39"/>
      <c r="R23" s="39"/>
      <c r="S23" s="39"/>
      <c r="T23" s="56"/>
    </row>
    <row r="24" spans="1:20" ht="30" customHeight="1">
      <c r="A24" s="24">
        <v>11</v>
      </c>
      <c r="B24" s="68" t="s">
        <v>64</v>
      </c>
      <c r="C24" s="74" t="s">
        <v>71</v>
      </c>
      <c r="D24" s="69" t="s">
        <v>58</v>
      </c>
      <c r="E24" s="70">
        <v>6</v>
      </c>
      <c r="F24" s="71">
        <v>33</v>
      </c>
      <c r="G24" s="16"/>
      <c r="H24" s="16"/>
      <c r="I24" s="16"/>
      <c r="J24" s="16"/>
      <c r="K24" s="16"/>
      <c r="L24" s="66"/>
      <c r="M24" s="39"/>
      <c r="N24" s="39"/>
      <c r="O24" s="39"/>
      <c r="P24" s="39"/>
      <c r="Q24" s="39"/>
      <c r="R24" s="39"/>
      <c r="S24" s="39"/>
      <c r="T24" s="56"/>
    </row>
    <row r="25" spans="1:20" ht="28.5" customHeight="1">
      <c r="A25" s="24">
        <v>12</v>
      </c>
      <c r="B25" s="71" t="s">
        <v>65</v>
      </c>
      <c r="C25" s="67" t="s">
        <v>72</v>
      </c>
      <c r="D25" s="72" t="s">
        <v>58</v>
      </c>
      <c r="E25" s="73">
        <v>6</v>
      </c>
      <c r="F25" s="38">
        <v>65</v>
      </c>
      <c r="G25" s="39"/>
      <c r="H25" s="39"/>
      <c r="I25" s="39"/>
      <c r="J25" s="39"/>
      <c r="K25" s="39"/>
      <c r="L25" s="41"/>
      <c r="M25" s="39"/>
      <c r="N25" s="39"/>
      <c r="O25" s="39"/>
      <c r="P25" s="39"/>
      <c r="Q25" s="39"/>
      <c r="R25" s="39"/>
      <c r="S25" s="39"/>
      <c r="T25" s="56"/>
    </row>
    <row r="26" spans="1:22" ht="12.75">
      <c r="A26" s="15"/>
      <c r="B26" s="15"/>
      <c r="C26" s="34"/>
      <c r="D26" s="77" t="s">
        <v>26</v>
      </c>
      <c r="E26" s="78"/>
      <c r="F26" s="78"/>
      <c r="G26" s="78"/>
      <c r="H26" s="78"/>
      <c r="I26" s="78"/>
      <c r="J26" s="78"/>
      <c r="K26" s="78"/>
      <c r="L26" s="78"/>
      <c r="M26" s="35" t="e">
        <f>SUM(#REF!)</f>
        <v>#REF!</v>
      </c>
      <c r="N26" s="35" t="e">
        <f>SUM(#REF!)</f>
        <v>#REF!</v>
      </c>
      <c r="O26" s="35" t="e">
        <f>SUM(#REF!)</f>
        <v>#REF!</v>
      </c>
      <c r="P26" s="35" t="e">
        <f>SUM(#REF!)</f>
        <v>#REF!</v>
      </c>
      <c r="Q26" s="35" t="e">
        <f>SUM(#REF!)</f>
        <v>#REF!</v>
      </c>
      <c r="R26" s="35" t="e">
        <f>SUM(#REF!)</f>
        <v>#REF!</v>
      </c>
      <c r="S26" s="36" t="e">
        <f>SUM(#REF!)</f>
        <v>#REF!</v>
      </c>
      <c r="T26" s="37"/>
      <c r="V26" s="4">
        <v>2608.91</v>
      </c>
    </row>
    <row r="27" spans="1:20" ht="19.5" customHeight="1">
      <c r="A27" s="77" t="s">
        <v>51</v>
      </c>
      <c r="B27" s="79"/>
      <c r="C27" s="51" t="s">
        <v>49</v>
      </c>
      <c r="D27" s="28"/>
      <c r="E27" s="29"/>
      <c r="F27" s="30"/>
      <c r="G27" s="30"/>
      <c r="H27" s="30"/>
      <c r="I27" s="30"/>
      <c r="J27" s="30"/>
      <c r="K27" s="30"/>
      <c r="L27" s="31"/>
      <c r="M27" s="30"/>
      <c r="N27" s="30"/>
      <c r="O27" s="30"/>
      <c r="P27" s="30"/>
      <c r="Q27" s="30"/>
      <c r="R27" s="30"/>
      <c r="S27" s="32"/>
      <c r="T27" s="31"/>
    </row>
    <row r="28" spans="1:20" ht="21" customHeight="1">
      <c r="A28" s="13">
        <v>13</v>
      </c>
      <c r="B28" s="14" t="s">
        <v>32</v>
      </c>
      <c r="C28" s="42" t="s">
        <v>33</v>
      </c>
      <c r="D28" s="43" t="s">
        <v>41</v>
      </c>
      <c r="E28" s="44">
        <v>1</v>
      </c>
      <c r="F28" s="45">
        <v>1656</v>
      </c>
      <c r="G28" s="45">
        <v>0</v>
      </c>
      <c r="H28" s="45">
        <v>0</v>
      </c>
      <c r="I28" s="45">
        <v>0</v>
      </c>
      <c r="J28" s="45">
        <v>1073.09</v>
      </c>
      <c r="K28" s="45">
        <v>327.49</v>
      </c>
      <c r="L28" s="46"/>
      <c r="M28" s="45">
        <f>E28*F28</f>
        <v>1656</v>
      </c>
      <c r="N28" s="45">
        <f>E28*G28</f>
        <v>0</v>
      </c>
      <c r="O28" s="45">
        <f>E28*H28</f>
        <v>0</v>
      </c>
      <c r="P28" s="45">
        <f>E28*I28</f>
        <v>0</v>
      </c>
      <c r="Q28" s="45">
        <f>E28*J28</f>
        <v>1073.09</v>
      </c>
      <c r="R28" s="45">
        <f>E28*K28</f>
        <v>327.49</v>
      </c>
      <c r="S28" s="47">
        <f>E28*L28</f>
        <v>0</v>
      </c>
      <c r="T28" s="48"/>
    </row>
    <row r="29" spans="1:22" ht="15">
      <c r="A29" s="5"/>
      <c r="B29" s="5"/>
      <c r="C29" s="18"/>
      <c r="D29" s="77" t="s">
        <v>26</v>
      </c>
      <c r="E29" s="78"/>
      <c r="F29" s="78"/>
      <c r="G29" s="78"/>
      <c r="H29" s="78"/>
      <c r="I29" s="78"/>
      <c r="J29" s="78"/>
      <c r="K29" s="78"/>
      <c r="L29" s="78"/>
      <c r="M29" s="19" t="e">
        <f>SUM(#REF!)</f>
        <v>#REF!</v>
      </c>
      <c r="N29" s="19" t="e">
        <f>SUM(#REF!)</f>
        <v>#REF!</v>
      </c>
      <c r="O29" s="19" t="e">
        <f>SUM(#REF!)</f>
        <v>#REF!</v>
      </c>
      <c r="P29" s="19" t="e">
        <f>SUM(#REF!)</f>
        <v>#REF!</v>
      </c>
      <c r="Q29" s="19" t="e">
        <f>SUM(#REF!)</f>
        <v>#REF!</v>
      </c>
      <c r="R29" s="19" t="e">
        <f>SUM(#REF!)</f>
        <v>#REF!</v>
      </c>
      <c r="S29" s="20" t="e">
        <f>SUM(#REF!)</f>
        <v>#REF!</v>
      </c>
      <c r="T29" s="37"/>
      <c r="V29" s="4">
        <v>3056.58</v>
      </c>
    </row>
    <row r="30" spans="1:20" ht="12">
      <c r="A30" s="5"/>
      <c r="B30" s="5"/>
      <c r="C30" s="5"/>
      <c r="D30" s="96"/>
      <c r="E30" s="89"/>
      <c r="F30" s="89"/>
      <c r="G30" s="89"/>
      <c r="H30" s="89"/>
      <c r="I30" s="89"/>
      <c r="J30" s="89"/>
      <c r="K30" s="89"/>
      <c r="L30" s="90"/>
      <c r="M30" s="5"/>
      <c r="N30" s="5"/>
      <c r="O30" s="5"/>
      <c r="P30" s="5"/>
      <c r="Q30" s="5"/>
      <c r="R30" s="5"/>
      <c r="S30" s="5"/>
      <c r="T30" s="5"/>
    </row>
    <row r="31" spans="1:22" ht="15">
      <c r="A31" s="5"/>
      <c r="B31" s="5"/>
      <c r="C31" s="5"/>
      <c r="D31" s="94" t="s">
        <v>36</v>
      </c>
      <c r="E31" s="95"/>
      <c r="F31" s="95"/>
      <c r="G31" s="95"/>
      <c r="H31" s="95"/>
      <c r="I31" s="95"/>
      <c r="J31" s="95"/>
      <c r="K31" s="95"/>
      <c r="L31" s="95"/>
      <c r="M31" s="6" t="e">
        <f>SUM(M7,#REF!,M11,M15,M26,#REF!,M29)</f>
        <v>#REF!</v>
      </c>
      <c r="N31" s="6" t="e">
        <f>SUM(N7,#REF!,N11,N15,N26,#REF!,N29)</f>
        <v>#REF!</v>
      </c>
      <c r="O31" s="6" t="e">
        <f>SUM(O7,#REF!,O11,O15,O26,#REF!,O29)</f>
        <v>#REF!</v>
      </c>
      <c r="P31" s="6" t="e">
        <f>SUM(P7,#REF!,P11,P15,P26,#REF!,P29)</f>
        <v>#REF!</v>
      </c>
      <c r="Q31" s="6" t="e">
        <f>SUM(Q7,#REF!,Q11,Q15,Q26,#REF!,Q29)</f>
        <v>#REF!</v>
      </c>
      <c r="R31" s="6" t="e">
        <f>SUM(R7,#REF!,R11,R15,R26,#REF!,R29)</f>
        <v>#REF!</v>
      </c>
      <c r="S31" s="7" t="e">
        <f>SUM(S7,#REF!,S11,S15,S26,#REF!,S29)</f>
        <v>#REF!</v>
      </c>
      <c r="T31" s="11"/>
      <c r="V31" s="4">
        <v>569603.68</v>
      </c>
    </row>
    <row r="32" spans="1:20" ht="15">
      <c r="A32" s="5"/>
      <c r="B32" s="5"/>
      <c r="C32" s="5"/>
      <c r="D32" s="91" t="s">
        <v>34</v>
      </c>
      <c r="E32" s="92"/>
      <c r="F32" s="92"/>
      <c r="G32" s="92"/>
      <c r="H32" s="92"/>
      <c r="I32" s="92"/>
      <c r="J32" s="92"/>
      <c r="K32" s="92"/>
      <c r="L32" s="93"/>
      <c r="M32" s="5"/>
      <c r="N32" s="5"/>
      <c r="O32" s="5"/>
      <c r="P32" s="5"/>
      <c r="Q32" s="5"/>
      <c r="R32" s="5"/>
      <c r="S32" s="5"/>
      <c r="T32" s="12"/>
    </row>
    <row r="33" spans="1:20" ht="15">
      <c r="A33" s="5"/>
      <c r="B33" s="5"/>
      <c r="C33" s="5"/>
      <c r="D33" s="91" t="s">
        <v>35</v>
      </c>
      <c r="E33" s="92"/>
      <c r="F33" s="92"/>
      <c r="G33" s="92"/>
      <c r="H33" s="92"/>
      <c r="I33" s="92"/>
      <c r="J33" s="92"/>
      <c r="K33" s="92"/>
      <c r="L33" s="93"/>
      <c r="M33" s="5"/>
      <c r="N33" s="5"/>
      <c r="O33" s="5"/>
      <c r="P33" s="5"/>
      <c r="Q33" s="5"/>
      <c r="R33" s="5"/>
      <c r="S33" s="5"/>
      <c r="T33" s="12"/>
    </row>
  </sheetData>
  <sheetProtection/>
  <mergeCells count="19">
    <mergeCell ref="D7:L7"/>
    <mergeCell ref="A8:B8"/>
    <mergeCell ref="A12:B12"/>
    <mergeCell ref="D33:L33"/>
    <mergeCell ref="D29:L29"/>
    <mergeCell ref="D31:L31"/>
    <mergeCell ref="D26:L26"/>
    <mergeCell ref="D32:L32"/>
    <mergeCell ref="D30:L30"/>
    <mergeCell ref="D15:L15"/>
    <mergeCell ref="D11:L11"/>
    <mergeCell ref="A20:B20"/>
    <mergeCell ref="A27:B27"/>
    <mergeCell ref="A1:T1"/>
    <mergeCell ref="A2:T2"/>
    <mergeCell ref="A5:B5"/>
    <mergeCell ref="A4:T4"/>
    <mergeCell ref="A16:B16"/>
    <mergeCell ref="D19:L19"/>
  </mergeCells>
  <printOptions/>
  <pageMargins left="0.7874015748031497" right="0.03937007874015748" top="1.0236220472440944" bottom="0.90551181102362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2015-08-16T18:22:51Z</cp:lastPrinted>
  <dcterms:created xsi:type="dcterms:W3CDTF">2012-07-25T11:49:14Z</dcterms:created>
  <dcterms:modified xsi:type="dcterms:W3CDTF">2015-08-16T18:35:44Z</dcterms:modified>
  <cp:category/>
  <cp:version/>
  <cp:contentType/>
  <cp:contentStatus/>
</cp:coreProperties>
</file>