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'Arkusz1'!$A$1:$F$67</definedName>
  </definedNames>
  <calcPr fullCalcOnLoad="1"/>
</workbook>
</file>

<file path=xl/sharedStrings.xml><?xml version="1.0" encoding="utf-8"?>
<sst xmlns="http://schemas.openxmlformats.org/spreadsheetml/2006/main" count="100" uniqueCount="61">
  <si>
    <t>L.p.</t>
  </si>
  <si>
    <t>BANK - Treść</t>
  </si>
  <si>
    <t>Stan 01.01.2011 r.</t>
  </si>
  <si>
    <t>Zadłużenie na 30.06.2011 r.</t>
  </si>
  <si>
    <t xml:space="preserve">Bank Spółdzielczy w Koninie Oddz. Rychwał </t>
  </si>
  <si>
    <t>KREDYTY</t>
  </si>
  <si>
    <t>1.</t>
  </si>
  <si>
    <t>Spłata do 31.12.2011 r.</t>
  </si>
  <si>
    <t>Umowa 848/2006 z dn. 20.12.2006 r.</t>
  </si>
  <si>
    <t>Umowa Nr 15/2008 z dn. 23.12.2008 r.</t>
  </si>
  <si>
    <t>Spłata do 31.03.2016 r.</t>
  </si>
  <si>
    <t xml:space="preserve"> </t>
  </si>
  <si>
    <t>2.</t>
  </si>
  <si>
    <t>Bank Ochrony ŚrodowiskaOddz. W Koninie</t>
  </si>
  <si>
    <t>Umowa Nr 32/KKI/06 z dn. 12.08.2006 r.</t>
  </si>
  <si>
    <t>Spłata do 10.08.2011 r.</t>
  </si>
  <si>
    <t>3.</t>
  </si>
  <si>
    <t>PKO BP S.A. w Koninie</t>
  </si>
  <si>
    <t>Umowa Nr 310-13/3/II/13/2007 z dn. 24.07.2007 r.</t>
  </si>
  <si>
    <t>Spłata do 31.12.2013 r.</t>
  </si>
  <si>
    <t>Umowa Nr 310-13/3/II/15/2007 z dn. 22.11.2007 r.</t>
  </si>
  <si>
    <t>Spłata do 30.03.2013 r.</t>
  </si>
  <si>
    <t>4.</t>
  </si>
  <si>
    <t>ING Bank Śląski S.A.</t>
  </si>
  <si>
    <t>Umowa Nr 682/2009/00002178/00 z dn. 12.11.2009 r.</t>
  </si>
  <si>
    <t>Spłata do 16.12.2019 r.</t>
  </si>
  <si>
    <t>Umowa Nr 682/2010/00003911/00 z dn. 10.11.2010 r.</t>
  </si>
  <si>
    <t>Spłata do 30.05.2020 r. r.</t>
  </si>
  <si>
    <t xml:space="preserve">5. </t>
  </si>
  <si>
    <t>Bank Millennium S.A. w Warszawie</t>
  </si>
  <si>
    <t>Umowa 1280/10/400/04 z dn.18.06.2010 r.</t>
  </si>
  <si>
    <t>Pożyczki</t>
  </si>
  <si>
    <t>Umowa Nr 90/P/OA-t/I/07 z dn.  06.11.2007 r.</t>
  </si>
  <si>
    <t>Spłata do 20.06.2012 r.</t>
  </si>
  <si>
    <t>Spłata do 20.12.2012  r.</t>
  </si>
  <si>
    <t>Spłata do 22.09.2014 r.</t>
  </si>
  <si>
    <t>Spłata do 20.06.2015  r.</t>
  </si>
  <si>
    <t>Termomodernizacja budynku mieszkalnego wielorodzinnego w Rychwale wraz z modernizacją c.o i c.w.u.</t>
  </si>
  <si>
    <t>Termomodernizacja budynków UGiM w Rychwale wraz z modernizacją 2 kotłowni z opalanych węglem na opalane biomasą</t>
  </si>
  <si>
    <t>Termomodernizacja budynku SP w Siąszycach - etap I</t>
  </si>
  <si>
    <t>Budowa kanalizacji sanitarnej z przylkanalikami w m. Rychwał, ul. Grodziecka</t>
  </si>
  <si>
    <t>Termomodernizacja budynku i kotłowni w SP  w Siąszycach - etap II</t>
  </si>
  <si>
    <t>Bank Gospodarstwa Krajowego w Poznaniu</t>
  </si>
  <si>
    <t>Umowa Nr PROW321.11.00615.30 z dn. 11.05.2010 r.</t>
  </si>
  <si>
    <t>Spłata do 20.08.2015  r.</t>
  </si>
  <si>
    <t>Termomodernizacja budynku SP w Białej Panieńskiej</t>
  </si>
  <si>
    <t>RAZEM</t>
  </si>
  <si>
    <t>l.p.</t>
  </si>
  <si>
    <t>Splata na 30.06.2011 r.</t>
  </si>
  <si>
    <t>Razem kredyty</t>
  </si>
  <si>
    <t>Rata miesięczna</t>
  </si>
  <si>
    <t>Kwartalnie</t>
  </si>
  <si>
    <t>Spłata na 30.06.2011 r.</t>
  </si>
  <si>
    <t>Umowa Nr 327/U/400/611/2009 z dn.17.12.2009 r.</t>
  </si>
  <si>
    <t>Umowa Nr  197/U/400/297/2010z dn.  03.11.2010 r.</t>
  </si>
  <si>
    <t>Umowa Nr  328/U/400/306/2010z dn.  22.12.2010 r.</t>
  </si>
  <si>
    <t>Umowa Nr  327/U/400/387/2010z dn.  22.12.2010   r.</t>
  </si>
  <si>
    <t>Umowa Nr  73/P/OA-t-k-zo/07z dn. 11.10.2007  r.</t>
  </si>
  <si>
    <t>Pożyczka na wyprzedzające finansowanie kosztów kwalifikowanych operacji realizowanej w ramach Dzialania 321 - Podstawowe usługi dla gospodarki i ludności wiejskiej na realizacje zadania "Uporządkowanie gospodarki wodno - kanalizacyjnej na terenie Gminy Rychwał" Kwota udzielona        3 276 435,00 zł</t>
  </si>
  <si>
    <t>INFORMACJA  O POZIOMIE ZADŁUŻENIA Z TYTUŁU KREDYTÓW I POŻYCZEK GMINY RYCHWAŁ</t>
  </si>
  <si>
    <t>Wojewódzki Fundusz Ochrony Środowiska i Gospodarki Wodnej w Poznaniu - Razem pożyczki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</si>
</sst>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4" fontId="1" fillId="0" borderId="2" xfId="0" applyNumberFormat="1" applyFont="1" applyBorder="1" applyAlignment="1">
      <alignment/>
    </xf>
    <xf numFmtId="44" fontId="1" fillId="0" borderId="1" xfId="0" applyNumberFormat="1" applyFont="1" applyBorder="1" applyAlignment="1">
      <alignment/>
    </xf>
    <xf numFmtId="44" fontId="1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44" fontId="1" fillId="0" borderId="6" xfId="0" applyNumberFormat="1" applyFont="1" applyBorder="1" applyAlignment="1">
      <alignment/>
    </xf>
    <xf numFmtId="44" fontId="1" fillId="0" borderId="7" xfId="0" applyNumberFormat="1" applyFont="1" applyBorder="1" applyAlignment="1">
      <alignment/>
    </xf>
    <xf numFmtId="44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44" fontId="1" fillId="0" borderId="10" xfId="0" applyNumberFormat="1" applyFont="1" applyBorder="1" applyAlignment="1">
      <alignment/>
    </xf>
    <xf numFmtId="44" fontId="1" fillId="0" borderId="11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4" xfId="0" applyFon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1" fillId="0" borderId="18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4" fontId="0" fillId="0" borderId="17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22" xfId="0" applyFont="1" applyFill="1" applyBorder="1" applyAlignment="1">
      <alignment/>
    </xf>
    <xf numFmtId="44" fontId="2" fillId="2" borderId="23" xfId="0" applyNumberFormat="1" applyFont="1" applyFill="1" applyBorder="1" applyAlignment="1">
      <alignment/>
    </xf>
    <xf numFmtId="44" fontId="2" fillId="2" borderId="24" xfId="0" applyNumberFormat="1" applyFont="1" applyFill="1" applyBorder="1" applyAlignment="1">
      <alignment/>
    </xf>
    <xf numFmtId="0" fontId="1" fillId="2" borderId="18" xfId="0" applyFont="1" applyFill="1" applyBorder="1" applyAlignment="1">
      <alignment/>
    </xf>
    <xf numFmtId="44" fontId="1" fillId="2" borderId="10" xfId="0" applyNumberFormat="1" applyFont="1" applyFill="1" applyBorder="1" applyAlignment="1">
      <alignment/>
    </xf>
    <xf numFmtId="44" fontId="1" fillId="2" borderId="11" xfId="0" applyNumberFormat="1" applyFont="1" applyFill="1" applyBorder="1" applyAlignment="1">
      <alignment/>
    </xf>
    <xf numFmtId="44" fontId="4" fillId="2" borderId="25" xfId="0" applyNumberFormat="1" applyFont="1" applyFill="1" applyBorder="1" applyAlignment="1">
      <alignment/>
    </xf>
    <xf numFmtId="44" fontId="4" fillId="2" borderId="26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44" fontId="0" fillId="2" borderId="14" xfId="0" applyNumberForma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44" fontId="4" fillId="3" borderId="27" xfId="0" applyNumberFormat="1" applyFont="1" applyFill="1" applyBorder="1" applyAlignment="1">
      <alignment/>
    </xf>
    <xf numFmtId="44" fontId="2" fillId="3" borderId="19" xfId="0" applyNumberFormat="1" applyFont="1" applyFill="1" applyBorder="1" applyAlignment="1">
      <alignment/>
    </xf>
    <xf numFmtId="0" fontId="2" fillId="2" borderId="16" xfId="0" applyFont="1" applyFill="1" applyBorder="1" applyAlignment="1">
      <alignment wrapText="1"/>
    </xf>
    <xf numFmtId="44" fontId="2" fillId="2" borderId="1" xfId="0" applyNumberFormat="1" applyFont="1" applyFill="1" applyBorder="1" applyAlignment="1">
      <alignment/>
    </xf>
    <xf numFmtId="44" fontId="2" fillId="2" borderId="6" xfId="0" applyNumberFormat="1" applyFont="1" applyFill="1" applyBorder="1" applyAlignment="1">
      <alignment/>
    </xf>
    <xf numFmtId="0" fontId="2" fillId="4" borderId="20" xfId="0" applyFont="1" applyFill="1" applyBorder="1" applyAlignment="1">
      <alignment/>
    </xf>
    <xf numFmtId="44" fontId="4" fillId="4" borderId="27" xfId="0" applyNumberFormat="1" applyFont="1" applyFill="1" applyBorder="1" applyAlignment="1">
      <alignment/>
    </xf>
    <xf numFmtId="44" fontId="4" fillId="4" borderId="28" xfId="0" applyNumberFormat="1" applyFont="1" applyFill="1" applyBorder="1" applyAlignment="1">
      <alignment/>
    </xf>
    <xf numFmtId="0" fontId="4" fillId="4" borderId="28" xfId="0" applyFont="1" applyFill="1" applyBorder="1" applyAlignment="1">
      <alignment/>
    </xf>
    <xf numFmtId="44" fontId="4" fillId="4" borderId="19" xfId="0" applyNumberFormat="1" applyFont="1" applyFill="1" applyBorder="1" applyAlignment="1">
      <alignment/>
    </xf>
    <xf numFmtId="0" fontId="4" fillId="5" borderId="29" xfId="0" applyFont="1" applyFill="1" applyBorder="1" applyAlignment="1">
      <alignment/>
    </xf>
    <xf numFmtId="0" fontId="4" fillId="5" borderId="28" xfId="0" applyFont="1" applyFill="1" applyBorder="1" applyAlignment="1">
      <alignment/>
    </xf>
    <xf numFmtId="44" fontId="4" fillId="5" borderId="28" xfId="0" applyNumberFormat="1" applyFont="1" applyFill="1" applyBorder="1" applyAlignment="1">
      <alignment/>
    </xf>
    <xf numFmtId="44" fontId="4" fillId="5" borderId="30" xfId="0" applyNumberFormat="1" applyFont="1" applyFill="1" applyBorder="1" applyAlignment="1">
      <alignment/>
    </xf>
    <xf numFmtId="0" fontId="4" fillId="5" borderId="20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workbookViewId="0" topLeftCell="C46">
      <selection activeCell="B21" sqref="B21"/>
    </sheetView>
  </sheetViews>
  <sheetFormatPr defaultColWidth="9.140625" defaultRowHeight="12.75"/>
  <cols>
    <col min="1" max="1" width="5.7109375" style="0" customWidth="1"/>
    <col min="2" max="2" width="53.28125" style="0" customWidth="1"/>
    <col min="3" max="3" width="22.00390625" style="0" customWidth="1"/>
    <col min="4" max="4" width="16.28125" style="0" customWidth="1"/>
    <col min="5" max="5" width="20.421875" style="0" customWidth="1"/>
    <col min="6" max="6" width="24.421875" style="0" customWidth="1"/>
  </cols>
  <sheetData>
    <row r="1" spans="1:6" ht="18" customHeight="1">
      <c r="A1" s="54" t="s">
        <v>59</v>
      </c>
      <c r="B1" s="54"/>
      <c r="C1" s="54"/>
      <c r="D1" s="54"/>
      <c r="E1" s="54"/>
      <c r="F1" s="54"/>
    </row>
    <row r="2" ht="12.75" hidden="1"/>
    <row r="3" ht="13.5" thickBot="1"/>
    <row r="4" spans="1:6" ht="27" customHeight="1" thickBot="1">
      <c r="A4" s="83" t="s">
        <v>0</v>
      </c>
      <c r="B4" s="84" t="s">
        <v>1</v>
      </c>
      <c r="C4" s="84" t="s">
        <v>2</v>
      </c>
      <c r="D4" s="84" t="s">
        <v>50</v>
      </c>
      <c r="E4" s="84" t="s">
        <v>52</v>
      </c>
      <c r="F4" s="85" t="s">
        <v>3</v>
      </c>
    </row>
    <row r="5" spans="1:6" ht="13.5" thickBot="1">
      <c r="A5" s="48" t="s">
        <v>5</v>
      </c>
      <c r="B5" s="49"/>
      <c r="C5" s="49"/>
      <c r="D5" s="49"/>
      <c r="E5" s="49"/>
      <c r="F5" s="50"/>
    </row>
    <row r="6" spans="1:6" ht="12.75">
      <c r="A6" s="7" t="s">
        <v>6</v>
      </c>
      <c r="B6" s="55" t="s">
        <v>4</v>
      </c>
      <c r="C6" s="56">
        <f>SUM(C9:C12)</f>
        <v>1322850</v>
      </c>
      <c r="D6" s="56"/>
      <c r="E6" s="56">
        <f>SUM(E8:E12)</f>
        <v>183300</v>
      </c>
      <c r="F6" s="57">
        <f>C6-E6</f>
        <v>1139550</v>
      </c>
    </row>
    <row r="7" spans="1:6" ht="8.25" customHeight="1" thickBot="1">
      <c r="A7" s="8"/>
      <c r="B7" s="58"/>
      <c r="C7" s="59"/>
      <c r="D7" s="59"/>
      <c r="E7" s="59"/>
      <c r="F7" s="60"/>
    </row>
    <row r="8" spans="1:6" ht="12.75">
      <c r="A8" s="8"/>
      <c r="B8" s="1" t="s">
        <v>8</v>
      </c>
      <c r="C8" s="5"/>
      <c r="D8" s="5"/>
      <c r="E8" s="5"/>
      <c r="F8" s="9"/>
    </row>
    <row r="9" spans="1:6" ht="12.75">
      <c r="A9" s="8"/>
      <c r="B9" s="1" t="s">
        <v>7</v>
      </c>
      <c r="C9" s="5">
        <v>141600</v>
      </c>
      <c r="D9" s="5">
        <v>11800</v>
      </c>
      <c r="E9" s="5">
        <v>70800</v>
      </c>
      <c r="F9" s="9">
        <f>C9-E9</f>
        <v>70800</v>
      </c>
    </row>
    <row r="10" spans="1:6" ht="6" customHeight="1">
      <c r="A10" s="8"/>
      <c r="B10" s="3"/>
      <c r="C10" s="6"/>
      <c r="D10" s="6"/>
      <c r="E10" s="6"/>
      <c r="F10" s="11" t="s">
        <v>11</v>
      </c>
    </row>
    <row r="11" spans="1:6" ht="12.75">
      <c r="A11" s="8"/>
      <c r="B11" s="2" t="s">
        <v>9</v>
      </c>
      <c r="C11" s="4"/>
      <c r="D11" s="4"/>
      <c r="E11" s="4"/>
      <c r="F11" s="10" t="s">
        <v>11</v>
      </c>
    </row>
    <row r="12" spans="1:6" ht="12.75">
      <c r="A12" s="8"/>
      <c r="B12" s="1" t="s">
        <v>10</v>
      </c>
      <c r="C12" s="5">
        <v>1181250</v>
      </c>
      <c r="D12" s="5">
        <v>18750</v>
      </c>
      <c r="E12" s="5">
        <v>112500</v>
      </c>
      <c r="F12" s="9">
        <f>C12-E12</f>
        <v>1068750</v>
      </c>
    </row>
    <row r="13" spans="1:6" ht="6.75" customHeight="1" thickBot="1">
      <c r="A13" s="12"/>
      <c r="B13" s="13"/>
      <c r="C13" s="14"/>
      <c r="D13" s="14"/>
      <c r="E13" s="14"/>
      <c r="F13" s="15" t="s">
        <v>11</v>
      </c>
    </row>
    <row r="14" spans="1:6" ht="12.75">
      <c r="A14" s="18" t="s">
        <v>12</v>
      </c>
      <c r="B14" s="55" t="s">
        <v>13</v>
      </c>
      <c r="C14" s="61">
        <f>SUM(C17)</f>
        <v>134951</v>
      </c>
      <c r="D14" s="61"/>
      <c r="E14" s="62">
        <f>SUM(E17)</f>
        <v>114600</v>
      </c>
      <c r="F14" s="57">
        <f>SUM(F17)</f>
        <v>20351</v>
      </c>
    </row>
    <row r="15" spans="1:6" ht="6.75" customHeight="1" thickBot="1">
      <c r="A15" s="19"/>
      <c r="B15" s="63"/>
      <c r="C15" s="64"/>
      <c r="D15" s="64"/>
      <c r="E15" s="64"/>
      <c r="F15" s="60" t="s">
        <v>11</v>
      </c>
    </row>
    <row r="16" spans="1:6" ht="12.75">
      <c r="A16" s="19"/>
      <c r="B16" s="16" t="s">
        <v>14</v>
      </c>
      <c r="C16" s="25" t="s">
        <v>11</v>
      </c>
      <c r="D16" s="25"/>
      <c r="E16" s="25" t="s">
        <v>11</v>
      </c>
      <c r="F16" s="9" t="s">
        <v>11</v>
      </c>
    </row>
    <row r="17" spans="1:6" ht="12.75">
      <c r="A17" s="19"/>
      <c r="B17" s="16" t="s">
        <v>15</v>
      </c>
      <c r="C17" s="25">
        <v>134951</v>
      </c>
      <c r="D17" s="25">
        <v>19100</v>
      </c>
      <c r="E17" s="25">
        <v>114600</v>
      </c>
      <c r="F17" s="9">
        <f>C17-E17</f>
        <v>20351</v>
      </c>
    </row>
    <row r="18" spans="1:6" ht="8.25" customHeight="1" thickBot="1">
      <c r="A18" s="20"/>
      <c r="B18" s="21"/>
      <c r="C18" s="27"/>
      <c r="D18" s="27"/>
      <c r="E18" s="27"/>
      <c r="F18" s="15" t="s">
        <v>11</v>
      </c>
    </row>
    <row r="19" spans="1:6" ht="12.75">
      <c r="A19" s="24" t="s">
        <v>16</v>
      </c>
      <c r="B19" s="65" t="s">
        <v>17</v>
      </c>
      <c r="C19" s="62">
        <f>SUM(C22:C26)</f>
        <v>1255149.92</v>
      </c>
      <c r="D19" s="62"/>
      <c r="E19" s="62">
        <f>SUM(E22:E25)</f>
        <v>222691.68</v>
      </c>
      <c r="F19" s="57">
        <f>C19-E19</f>
        <v>1032458.24</v>
      </c>
    </row>
    <row r="20" spans="1:6" ht="9" customHeight="1" thickBot="1">
      <c r="A20" s="19"/>
      <c r="B20" s="63"/>
      <c r="C20" s="64"/>
      <c r="D20" s="64"/>
      <c r="E20" s="64"/>
      <c r="F20" s="60" t="s">
        <v>11</v>
      </c>
    </row>
    <row r="21" spans="1:6" ht="12.75">
      <c r="A21" s="19"/>
      <c r="B21" s="23" t="s">
        <v>18</v>
      </c>
      <c r="C21" s="25"/>
      <c r="D21" s="25"/>
      <c r="E21" s="25"/>
      <c r="F21" s="9" t="s">
        <v>11</v>
      </c>
    </row>
    <row r="22" spans="1:6" ht="12.75">
      <c r="A22" s="19"/>
      <c r="B22" s="23" t="s">
        <v>19</v>
      </c>
      <c r="C22" s="25">
        <v>1012149.92</v>
      </c>
      <c r="D22" s="25">
        <v>28115.28</v>
      </c>
      <c r="E22" s="25">
        <v>168691.68</v>
      </c>
      <c r="F22" s="9">
        <f>C22-E22</f>
        <v>843458.24</v>
      </c>
    </row>
    <row r="23" spans="1:6" ht="4.5" customHeight="1">
      <c r="A23" s="19"/>
      <c r="B23" s="17"/>
      <c r="C23" s="28"/>
      <c r="D23" s="28"/>
      <c r="E23" s="28"/>
      <c r="F23" s="11" t="s">
        <v>11</v>
      </c>
    </row>
    <row r="24" spans="1:6" ht="12.75">
      <c r="A24" s="19"/>
      <c r="B24" s="22" t="s">
        <v>20</v>
      </c>
      <c r="C24" s="26"/>
      <c r="D24" s="26"/>
      <c r="E24" s="26"/>
      <c r="F24" s="10" t="s">
        <v>11</v>
      </c>
    </row>
    <row r="25" spans="1:6" ht="12.75">
      <c r="A25" s="19"/>
      <c r="B25" s="23" t="s">
        <v>21</v>
      </c>
      <c r="C25" s="25">
        <v>243000</v>
      </c>
      <c r="D25" s="25">
        <v>9000</v>
      </c>
      <c r="E25" s="25">
        <v>54000</v>
      </c>
      <c r="F25" s="9">
        <f>C25-E25</f>
        <v>189000</v>
      </c>
    </row>
    <row r="26" spans="1:6" ht="7.5" customHeight="1" thickBot="1">
      <c r="A26" s="20"/>
      <c r="B26" s="21"/>
      <c r="C26" s="27"/>
      <c r="D26" s="27"/>
      <c r="E26" s="27"/>
      <c r="F26" s="15" t="s">
        <v>11</v>
      </c>
    </row>
    <row r="27" spans="1:6" ht="12.75">
      <c r="A27" s="24" t="s">
        <v>22</v>
      </c>
      <c r="B27" s="65" t="s">
        <v>23</v>
      </c>
      <c r="C27" s="62">
        <f>SUM(C30,C33)</f>
        <v>3956000</v>
      </c>
      <c r="D27" s="62"/>
      <c r="E27" s="62">
        <f>SUM(E30,E33)</f>
        <v>246350</v>
      </c>
      <c r="F27" s="57">
        <f>C27-E27</f>
        <v>3709650</v>
      </c>
    </row>
    <row r="28" spans="1:6" ht="7.5" customHeight="1" thickBot="1">
      <c r="A28" s="19"/>
      <c r="B28" s="63"/>
      <c r="C28" s="64"/>
      <c r="D28" s="64"/>
      <c r="E28" s="64"/>
      <c r="F28" s="60" t="s">
        <v>11</v>
      </c>
    </row>
    <row r="29" spans="1:6" ht="12.75">
      <c r="A29" s="19"/>
      <c r="B29" s="23" t="s">
        <v>24</v>
      </c>
      <c r="C29" s="25"/>
      <c r="D29" s="25"/>
      <c r="E29" s="25"/>
      <c r="F29" s="9" t="s">
        <v>11</v>
      </c>
    </row>
    <row r="30" spans="1:6" ht="12.75">
      <c r="A30" s="19"/>
      <c r="B30" s="23" t="s">
        <v>25</v>
      </c>
      <c r="C30" s="25">
        <v>3456000</v>
      </c>
      <c r="D30" s="25">
        <v>32000</v>
      </c>
      <c r="E30" s="25">
        <v>192000</v>
      </c>
      <c r="F30" s="9">
        <f>C30-E30</f>
        <v>3264000</v>
      </c>
    </row>
    <row r="31" spans="1:6" ht="5.25" customHeight="1">
      <c r="A31" s="19"/>
      <c r="B31" s="17"/>
      <c r="C31" s="28"/>
      <c r="D31" s="28"/>
      <c r="E31" s="28"/>
      <c r="F31" s="11" t="s">
        <v>11</v>
      </c>
    </row>
    <row r="32" spans="1:6" ht="12.75">
      <c r="A32" s="19"/>
      <c r="B32" s="22" t="s">
        <v>26</v>
      </c>
      <c r="C32" s="26"/>
      <c r="D32" s="26"/>
      <c r="E32" s="26"/>
      <c r="F32" s="10" t="s">
        <v>11</v>
      </c>
    </row>
    <row r="33" spans="1:6" ht="15" customHeight="1">
      <c r="A33" s="19"/>
      <c r="B33" s="23" t="s">
        <v>27</v>
      </c>
      <c r="C33" s="25">
        <v>500000</v>
      </c>
      <c r="D33" s="25">
        <v>10870</v>
      </c>
      <c r="E33" s="25">
        <v>54350</v>
      </c>
      <c r="F33" s="9">
        <v>445650</v>
      </c>
    </row>
    <row r="34" spans="1:6" ht="6.75" customHeight="1" thickBot="1">
      <c r="A34" s="20"/>
      <c r="B34" s="21"/>
      <c r="C34" s="27"/>
      <c r="D34" s="27"/>
      <c r="E34" s="27"/>
      <c r="F34" s="15" t="s">
        <v>11</v>
      </c>
    </row>
    <row r="35" spans="1:6" ht="12.75">
      <c r="A35" s="18" t="s">
        <v>28</v>
      </c>
      <c r="B35" s="55" t="s">
        <v>29</v>
      </c>
      <c r="C35" s="61">
        <f>SUM(C38)</f>
        <v>3300000</v>
      </c>
      <c r="D35" s="61"/>
      <c r="E35" s="62">
        <f>SUM(E38)</f>
        <v>90000</v>
      </c>
      <c r="F35" s="57">
        <f>SUM(F38)</f>
        <v>3210000</v>
      </c>
    </row>
    <row r="36" spans="1:6" ht="9.75" customHeight="1" thickBot="1">
      <c r="A36" s="19"/>
      <c r="B36" s="63"/>
      <c r="C36" s="64"/>
      <c r="D36" s="64"/>
      <c r="E36" s="64"/>
      <c r="F36" s="60" t="s">
        <v>11</v>
      </c>
    </row>
    <row r="37" spans="1:6" ht="12.75">
      <c r="A37" s="19"/>
      <c r="B37" s="16" t="s">
        <v>30</v>
      </c>
      <c r="C37" s="25" t="s">
        <v>11</v>
      </c>
      <c r="D37" s="25"/>
      <c r="E37" s="25" t="s">
        <v>11</v>
      </c>
      <c r="F37" s="9" t="s">
        <v>11</v>
      </c>
    </row>
    <row r="38" spans="1:6" ht="12.75">
      <c r="A38" s="19"/>
      <c r="B38" s="16" t="s">
        <v>27</v>
      </c>
      <c r="C38" s="25">
        <v>3300000</v>
      </c>
      <c r="D38" s="25">
        <v>30000</v>
      </c>
      <c r="E38" s="25">
        <v>90000</v>
      </c>
      <c r="F38" s="9">
        <f>C38-E38</f>
        <v>3210000</v>
      </c>
    </row>
    <row r="39" spans="1:6" ht="9" customHeight="1" thickBot="1">
      <c r="A39" s="19"/>
      <c r="B39" s="23"/>
      <c r="C39" s="25"/>
      <c r="D39" s="25"/>
      <c r="E39" s="25"/>
      <c r="F39" s="9" t="s">
        <v>11</v>
      </c>
    </row>
    <row r="40" spans="1:6" ht="20.25" customHeight="1" thickBot="1">
      <c r="A40" s="46"/>
      <c r="B40" s="66" t="s">
        <v>49</v>
      </c>
      <c r="C40" s="67">
        <f>SUM(C35,C27,C19,C14,C6)</f>
        <v>9968950.92</v>
      </c>
      <c r="D40" s="67">
        <f>SUM(D9,D12,D17,D22,D25,D30,D33,D38)</f>
        <v>159635.28</v>
      </c>
      <c r="E40" s="67">
        <f>SUM(E27,E19,E14,E6,E35)</f>
        <v>856941.6799999999</v>
      </c>
      <c r="F40" s="68">
        <f>C40-E40</f>
        <v>9112009.24</v>
      </c>
    </row>
    <row r="41" spans="1:6" ht="13.5" thickBot="1">
      <c r="A41" s="51" t="s">
        <v>31</v>
      </c>
      <c r="B41" s="52"/>
      <c r="C41" s="52"/>
      <c r="D41" s="52"/>
      <c r="E41" s="52"/>
      <c r="F41" s="53"/>
    </row>
    <row r="42" spans="1:7" ht="13.5" thickBot="1">
      <c r="A42" s="81" t="s">
        <v>47</v>
      </c>
      <c r="B42" s="82" t="s">
        <v>1</v>
      </c>
      <c r="C42" s="82" t="s">
        <v>2</v>
      </c>
      <c r="D42" s="82" t="s">
        <v>51</v>
      </c>
      <c r="E42" s="82" t="s">
        <v>48</v>
      </c>
      <c r="F42" s="82" t="s">
        <v>3</v>
      </c>
      <c r="G42" s="45"/>
    </row>
    <row r="43" spans="1:6" ht="25.5">
      <c r="A43" s="44" t="s">
        <v>6</v>
      </c>
      <c r="B43" s="69" t="s">
        <v>60</v>
      </c>
      <c r="C43" s="70">
        <f>SUM(C58,C55,C52,C49,C46,C61)</f>
        <v>886389.72</v>
      </c>
      <c r="D43" s="70"/>
      <c r="E43" s="70">
        <f>SUM(E58,E55,E52,E49,E46,E61)</f>
        <v>88060</v>
      </c>
      <c r="F43" s="71">
        <f>C43-E43</f>
        <v>798329.72</v>
      </c>
    </row>
    <row r="44" spans="1:6" ht="7.5" customHeight="1" thickBot="1">
      <c r="A44" s="8"/>
      <c r="B44" s="43"/>
      <c r="C44" s="14"/>
      <c r="D44" s="14"/>
      <c r="E44" s="14"/>
      <c r="F44" s="15"/>
    </row>
    <row r="45" spans="1:6" ht="12.75">
      <c r="A45" s="8"/>
      <c r="B45" s="1" t="s">
        <v>32</v>
      </c>
      <c r="C45" s="5"/>
      <c r="D45" s="5"/>
      <c r="E45" s="5"/>
      <c r="F45" s="9"/>
    </row>
    <row r="46" spans="1:6" ht="12.75">
      <c r="A46" s="8"/>
      <c r="B46" s="1" t="s">
        <v>33</v>
      </c>
      <c r="C46" s="5">
        <v>69500</v>
      </c>
      <c r="D46" s="5">
        <v>11900</v>
      </c>
      <c r="E46" s="5">
        <v>23800</v>
      </c>
      <c r="F46" s="9">
        <f>C46-E46</f>
        <v>45700</v>
      </c>
    </row>
    <row r="47" spans="1:6" ht="27" customHeight="1">
      <c r="A47" s="8"/>
      <c r="B47" s="30" t="s">
        <v>37</v>
      </c>
      <c r="C47" s="6"/>
      <c r="D47" s="6"/>
      <c r="E47" s="6"/>
      <c r="F47" s="11" t="s">
        <v>11</v>
      </c>
    </row>
    <row r="48" spans="1:6" ht="12.75">
      <c r="A48" s="8"/>
      <c r="B48" s="2" t="s">
        <v>57</v>
      </c>
      <c r="C48" s="4"/>
      <c r="D48" s="4"/>
      <c r="E48" s="4"/>
      <c r="F48" s="10" t="s">
        <v>11</v>
      </c>
    </row>
    <row r="49" spans="1:6" ht="12.75">
      <c r="A49" s="8"/>
      <c r="B49" s="1" t="s">
        <v>34</v>
      </c>
      <c r="C49" s="5">
        <v>188800</v>
      </c>
      <c r="D49" s="5">
        <v>16400</v>
      </c>
      <c r="E49" s="5">
        <v>32800</v>
      </c>
      <c r="F49" s="9">
        <f>C49-E49</f>
        <v>156000</v>
      </c>
    </row>
    <row r="50" spans="1:6" ht="26.25" customHeight="1" thickBot="1">
      <c r="A50" s="29"/>
      <c r="B50" s="31" t="s">
        <v>38</v>
      </c>
      <c r="C50" s="14"/>
      <c r="D50" s="14"/>
      <c r="E50" s="14"/>
      <c r="F50" s="15" t="s">
        <v>11</v>
      </c>
    </row>
    <row r="51" spans="1:6" ht="12.75">
      <c r="A51" s="29"/>
      <c r="B51" s="2" t="s">
        <v>53</v>
      </c>
      <c r="C51" s="4"/>
      <c r="D51" s="4"/>
      <c r="E51" s="4"/>
      <c r="F51" s="10"/>
    </row>
    <row r="52" spans="1:6" ht="12.75">
      <c r="A52" s="29"/>
      <c r="B52" s="1" t="s">
        <v>35</v>
      </c>
      <c r="C52" s="5">
        <v>145750</v>
      </c>
      <c r="D52" s="5">
        <v>9855</v>
      </c>
      <c r="E52" s="5">
        <v>19710</v>
      </c>
      <c r="F52" s="9">
        <f>C52-E52</f>
        <v>126040</v>
      </c>
    </row>
    <row r="53" spans="1:6" ht="12.75">
      <c r="A53" s="29"/>
      <c r="B53" s="3" t="s">
        <v>39</v>
      </c>
      <c r="C53" s="6"/>
      <c r="D53" s="6"/>
      <c r="E53" s="6"/>
      <c r="F53" s="11" t="s">
        <v>11</v>
      </c>
    </row>
    <row r="54" spans="1:6" ht="12.75">
      <c r="A54" s="29"/>
      <c r="B54" s="2" t="s">
        <v>54</v>
      </c>
      <c r="C54" s="4"/>
      <c r="D54" s="4"/>
      <c r="E54" s="4"/>
      <c r="F54" s="10" t="s">
        <v>11</v>
      </c>
    </row>
    <row r="55" spans="1:6" ht="12.75">
      <c r="A55" s="29"/>
      <c r="B55" s="1" t="s">
        <v>36</v>
      </c>
      <c r="C55" s="5">
        <v>231339.72</v>
      </c>
      <c r="D55" s="5">
        <v>11750</v>
      </c>
      <c r="E55" s="5">
        <v>11750</v>
      </c>
      <c r="F55" s="9">
        <f>C55-E55</f>
        <v>219589.72</v>
      </c>
    </row>
    <row r="56" spans="1:6" ht="25.5">
      <c r="A56" s="29"/>
      <c r="B56" s="30" t="s">
        <v>40</v>
      </c>
      <c r="C56" s="6"/>
      <c r="D56" s="6"/>
      <c r="E56" s="6"/>
      <c r="F56" s="11" t="s">
        <v>11</v>
      </c>
    </row>
    <row r="57" spans="1:6" ht="12.75">
      <c r="A57" s="29"/>
      <c r="B57" s="2" t="s">
        <v>55</v>
      </c>
      <c r="C57" s="4"/>
      <c r="D57" s="4"/>
      <c r="E57" s="4"/>
      <c r="F57" s="4" t="s">
        <v>11</v>
      </c>
    </row>
    <row r="58" spans="1:6" ht="12.75">
      <c r="A58" s="29"/>
      <c r="B58" s="1" t="s">
        <v>34</v>
      </c>
      <c r="C58" s="5">
        <v>51000</v>
      </c>
      <c r="D58" s="5">
        <v>8160</v>
      </c>
      <c r="E58" s="5">
        <v>0</v>
      </c>
      <c r="F58" s="5">
        <f>C58-E58</f>
        <v>51000</v>
      </c>
    </row>
    <row r="59" spans="1:6" ht="14.25" customHeight="1">
      <c r="A59" s="8"/>
      <c r="B59" s="30" t="s">
        <v>41</v>
      </c>
      <c r="C59" s="6"/>
      <c r="D59" s="6"/>
      <c r="E59" s="6"/>
      <c r="F59" s="6" t="s">
        <v>11</v>
      </c>
    </row>
    <row r="60" spans="1:6" ht="12.75">
      <c r="A60" s="8"/>
      <c r="B60" s="1" t="s">
        <v>56</v>
      </c>
      <c r="C60" s="5"/>
      <c r="D60" s="5"/>
      <c r="E60" s="5"/>
      <c r="F60" s="9" t="s">
        <v>11</v>
      </c>
    </row>
    <row r="61" spans="1:6" ht="12.75">
      <c r="A61" s="8"/>
      <c r="B61" s="1" t="s">
        <v>44</v>
      </c>
      <c r="C61" s="5">
        <v>200000</v>
      </c>
      <c r="D61" s="5">
        <v>11875</v>
      </c>
      <c r="E61" s="5">
        <v>0</v>
      </c>
      <c r="F61" s="9">
        <f>C61-E61</f>
        <v>200000</v>
      </c>
    </row>
    <row r="62" spans="1:6" ht="16.5" customHeight="1" thickBot="1">
      <c r="A62" s="8"/>
      <c r="B62" s="36" t="s">
        <v>45</v>
      </c>
      <c r="C62" s="5"/>
      <c r="D62" s="5"/>
      <c r="E62" s="5"/>
      <c r="F62" s="9" t="s">
        <v>11</v>
      </c>
    </row>
    <row r="63" spans="1:6" ht="18" customHeight="1" thickBot="1">
      <c r="A63" s="24" t="s">
        <v>12</v>
      </c>
      <c r="B63" s="72" t="s">
        <v>42</v>
      </c>
      <c r="C63" s="73">
        <f>C65</f>
        <v>469444.46</v>
      </c>
      <c r="D63" s="74"/>
      <c r="E63" s="75"/>
      <c r="F63" s="76">
        <f>F65</f>
        <v>469444.46</v>
      </c>
    </row>
    <row r="64" spans="1:6" ht="12.75">
      <c r="A64" s="37"/>
      <c r="B64" s="32" t="s">
        <v>43</v>
      </c>
      <c r="C64" s="35"/>
      <c r="D64" s="33"/>
      <c r="E64" s="33"/>
      <c r="F64" s="38"/>
    </row>
    <row r="65" spans="1:6" ht="77.25" customHeight="1" thickBot="1">
      <c r="A65" s="39"/>
      <c r="B65" s="40" t="s">
        <v>58</v>
      </c>
      <c r="C65" s="41">
        <v>469444.46</v>
      </c>
      <c r="D65" s="47"/>
      <c r="E65" s="34">
        <v>0</v>
      </c>
      <c r="F65" s="42">
        <v>469444.46</v>
      </c>
    </row>
    <row r="66" spans="1:6" ht="18.75" customHeight="1" thickBot="1">
      <c r="A66" s="77"/>
      <c r="B66" s="78" t="s">
        <v>46</v>
      </c>
      <c r="C66" s="79">
        <f>SUM(C63,C43,C40)</f>
        <v>11324785.1</v>
      </c>
      <c r="D66" s="79">
        <f>SUM(D46,D49,D52,D55,D58,D61)</f>
        <v>69940</v>
      </c>
      <c r="E66" s="79">
        <f>SUM(E43,E40)</f>
        <v>945001.6799999999</v>
      </c>
      <c r="F66" s="80">
        <f>C66-E66</f>
        <v>10379783.42</v>
      </c>
    </row>
  </sheetData>
  <mergeCells count="3">
    <mergeCell ref="A5:F5"/>
    <mergeCell ref="A41:F41"/>
    <mergeCell ref="A1:F1"/>
  </mergeCells>
  <printOptions/>
  <pageMargins left="0.75" right="0.75" top="1" bottom="1" header="0.5" footer="0.5"/>
  <pageSetup horizontalDpi="600" verticalDpi="600" orientation="landscape" paperSize="9" scale="92" r:id="rId1"/>
  <rowBreaks count="1" manualBreakCount="1"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i Miasta Rychwał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k.kwiecinska</dc:creator>
  <cp:keywords/>
  <dc:description/>
  <cp:lastModifiedBy>k.kwiecinska</cp:lastModifiedBy>
  <cp:lastPrinted>2011-08-30T10:12:14Z</cp:lastPrinted>
  <dcterms:created xsi:type="dcterms:W3CDTF">2011-08-09T12:37:18Z</dcterms:created>
  <dcterms:modified xsi:type="dcterms:W3CDTF">2011-08-30T10:14:20Z</dcterms:modified>
  <cp:category/>
  <cp:version/>
  <cp:contentType/>
  <cp:contentStatus/>
</cp:coreProperties>
</file>